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tsueduph-my.sharepoint.com/personal/jmbganara_tsu_edu_ph/Documents/GANARA's FILES/2. MECHANICAL PLANS/003. TSU CTED/REBID DOCS CTED/"/>
    </mc:Choice>
  </mc:AlternateContent>
  <xr:revisionPtr revIDLastSave="39" documentId="13_ncr:1_{D7FFBDB2-04F4-48E3-8196-6A421DEB3878}" xr6:coauthVersionLast="47" xr6:coauthVersionMax="47" xr10:uidLastSave="{28A8442B-875F-43EE-9D8F-0E4B876CE886}"/>
  <bookViews>
    <workbookView xWindow="-120" yWindow="-120" windowWidth="29040" windowHeight="16440" firstSheet="3" activeTab="3" xr2:uid="{1710A654-5AE0-4FFB-8919-28763BCB5BB1}"/>
  </bookViews>
  <sheets>
    <sheet name="PRODUCTIVITY RATE" sheetId="6" state="hidden" r:id="rId1"/>
    <sheet name="#2 LABOR RATES" sheetId="5" state="hidden" r:id="rId2"/>
    <sheet name="#1 CMPD" sheetId="7" state="hidden" r:id="rId3"/>
    <sheet name="BLANK BOQ" sheetId="1" r:id="rId4"/>
    <sheet name="S-CURVE" sheetId="60" state="hidden" r:id="rId5"/>
    <sheet name="ABC" sheetId="55" state="hidden" r:id="rId6"/>
    <sheet name="EQUIP'T RENTAL RATES (ACEL)" sheetId="4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xlnm.Print_Area_1" localSheetId="5">#REF!</definedName>
    <definedName name="___xlnm.Print_Area_1">#REF!</definedName>
    <definedName name="__TCA2">[1]SUM!$G$21</definedName>
    <definedName name="__xlnm.Print_Area_1" localSheetId="5">#REF!</definedName>
    <definedName name="__xlnm.Print_Area_1">#REF!</definedName>
    <definedName name="_TCA2">[1]SUM!$G$21</definedName>
    <definedName name="Area" localSheetId="5">#REF!</definedName>
    <definedName name="Area">#REF!</definedName>
    <definedName name="bd" localSheetId="5">[2]standards!#REF!</definedName>
    <definedName name="bd">[2]standards!#REF!</definedName>
    <definedName name="bd_1" localSheetId="5">#REF!</definedName>
    <definedName name="bd_1">#REF!</definedName>
    <definedName name="bd_1_1" localSheetId="5">#REF!</definedName>
    <definedName name="bd_1_1">#REF!</definedName>
    <definedName name="bd_1_1_1" localSheetId="5">#REF!</definedName>
    <definedName name="bd_1_1_1">#REF!</definedName>
    <definedName name="bd_1_2">#REF!</definedName>
    <definedName name="bd_1_3">#REF!</definedName>
    <definedName name="bd_1_4">#REF!</definedName>
    <definedName name="bd_1_5">#REF!</definedName>
    <definedName name="bd_1_6">#REF!</definedName>
    <definedName name="bd_10">#REF!</definedName>
    <definedName name="bd_11">#REF!</definedName>
    <definedName name="bd_12">#REF!</definedName>
    <definedName name="bd_13">#REF!</definedName>
    <definedName name="bd_14">#REF!</definedName>
    <definedName name="bd_15">#REF!</definedName>
    <definedName name="bd_16">#REF!</definedName>
    <definedName name="bd_17">#REF!</definedName>
    <definedName name="bd_18">#REF!</definedName>
    <definedName name="bd_19">#REF!</definedName>
    <definedName name="bd_2">#REF!</definedName>
    <definedName name="bd_20">#REF!</definedName>
    <definedName name="bd_21">#REF!</definedName>
    <definedName name="bd_22">#REF!</definedName>
    <definedName name="bd_23">#REF!</definedName>
    <definedName name="bd_24">#REF!</definedName>
    <definedName name="bd_25">#REF!</definedName>
    <definedName name="bd_26">#REF!</definedName>
    <definedName name="bd_27">#REF!</definedName>
    <definedName name="bd_28">#REF!</definedName>
    <definedName name="bd_29">#REF!</definedName>
    <definedName name="bd_3">#REF!</definedName>
    <definedName name="bd_30">#REF!</definedName>
    <definedName name="bd_31">#REF!</definedName>
    <definedName name="bd_32">#REF!</definedName>
    <definedName name="bd_33">#REF!</definedName>
    <definedName name="bd_34">#REF!</definedName>
    <definedName name="bd_35">#REF!</definedName>
    <definedName name="bd_4">#REF!</definedName>
    <definedName name="bd_5">#REF!</definedName>
    <definedName name="bd_6">#REF!</definedName>
    <definedName name="bd_7">#REF!</definedName>
    <definedName name="bd_8">#REF!</definedName>
    <definedName name="bd_9">#REF!</definedName>
    <definedName name="BID">"$#REF!.#REF!#REF!"</definedName>
    <definedName name="Conduit_Number_of_Wires">[3]Tables!$P$2:$T$2</definedName>
    <definedName name="DA" localSheetId="5">#REF!</definedName>
    <definedName name="DA">#REF!</definedName>
    <definedName name="_xlnm.Database" localSheetId="1">[4]Database!$1:$1048576</definedName>
    <definedName name="_xlnm.Database" localSheetId="6">[4]Database!$1:$1048576</definedName>
    <definedName name="_xlnm.Database">[4]Database!$A:$IV</definedName>
    <definedName name="DL" localSheetId="5">#REF!</definedName>
    <definedName name="DL">#REF!</definedName>
    <definedName name="DW" localSheetId="5">#REF!</definedName>
    <definedName name="DW">#REF!</definedName>
    <definedName name="Electrician">'[5]Labor Rates'!$M$15</definedName>
    <definedName name="Excel_BuiltIn_Print_Area" localSheetId="5">#REF!</definedName>
    <definedName name="Excel_BuiltIn_Print_Area">#REF!</definedName>
    <definedName name="Excel_BuiltIn_Print_Area_1" localSheetId="5">#REF!</definedName>
    <definedName name="Excel_BuiltIn_Print_Area_1">#REF!</definedName>
    <definedName name="Excel_BuiltIn_Print_Area_1_1" localSheetId="5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1_1_1_1_1_1">#REF!</definedName>
    <definedName name="Excel_BuiltIn_Print_Area_1_1_1_1_1_1_1">#REF!</definedName>
    <definedName name="Excel_BuiltIn_Print_Area_1_1_1_1_1_1_1_1">#REF!</definedName>
    <definedName name="Excel_BuiltIn_Print_Area_1_1_1_1_1_1_1_1_1">#REF!</definedName>
    <definedName name="Excel_BuiltIn_Print_Area_1_1_1_1_1_1_1_1_1_1">#REF!</definedName>
    <definedName name="Excel_BuiltIn_Print_Area_1_1_1_1_1_1_1_1_1_1_1">#REF!</definedName>
    <definedName name="Excel_BuiltIn_Print_Area_1_1_1_1_1_1_1_1_1_1_1_1">#REF!</definedName>
    <definedName name="Excel_BuiltIn_Print_Area_1_1_1_1_1_1_1_1_1_1_1_1_1">#REF!</definedName>
    <definedName name="Excel_BuiltIn_Print_Area_1_1_1_1_1_1_10">#REF!</definedName>
    <definedName name="Excel_BuiltIn_Print_Area_1_1_1_1_1_1_11">#REF!</definedName>
    <definedName name="Excel_BuiltIn_Print_Area_1_1_1_1_1_1_12">#REF!</definedName>
    <definedName name="Excel_BuiltIn_Print_Area_1_1_1_1_1_1_13">#REF!</definedName>
    <definedName name="Excel_BuiltIn_Print_Area_1_1_1_1_1_1_14">#REF!</definedName>
    <definedName name="Excel_BuiltIn_Print_Area_1_1_1_1_1_1_15">#REF!</definedName>
    <definedName name="Excel_BuiltIn_Print_Area_1_1_1_1_1_1_16">#REF!</definedName>
    <definedName name="Excel_BuiltIn_Print_Area_1_1_1_1_1_1_17">#REF!</definedName>
    <definedName name="Excel_BuiltIn_Print_Area_1_1_1_1_1_1_18">#REF!</definedName>
    <definedName name="Excel_BuiltIn_Print_Area_1_1_1_1_1_1_19">#REF!</definedName>
    <definedName name="Excel_BuiltIn_Print_Area_1_1_1_1_1_1_2">#REF!</definedName>
    <definedName name="Excel_BuiltIn_Print_Area_1_1_1_1_1_1_20">#REF!</definedName>
    <definedName name="Excel_BuiltIn_Print_Area_1_1_1_1_1_1_21">#REF!</definedName>
    <definedName name="Excel_BuiltIn_Print_Area_1_1_1_1_1_1_22">#REF!</definedName>
    <definedName name="Excel_BuiltIn_Print_Area_1_1_1_1_1_1_23">#REF!</definedName>
    <definedName name="Excel_BuiltIn_Print_Area_1_1_1_1_1_1_24">#REF!</definedName>
    <definedName name="Excel_BuiltIn_Print_Area_1_1_1_1_1_1_25">#REF!</definedName>
    <definedName name="Excel_BuiltIn_Print_Area_1_1_1_1_1_1_26">#REF!</definedName>
    <definedName name="Excel_BuiltIn_Print_Area_1_1_1_1_1_1_27">#REF!</definedName>
    <definedName name="Excel_BuiltIn_Print_Area_1_1_1_1_1_1_28">#REF!</definedName>
    <definedName name="Excel_BuiltIn_Print_Area_1_1_1_1_1_1_29">#REF!</definedName>
    <definedName name="Excel_BuiltIn_Print_Area_1_1_1_1_1_1_3">#REF!</definedName>
    <definedName name="Excel_BuiltIn_Print_Area_1_1_1_1_1_1_30">#REF!</definedName>
    <definedName name="Excel_BuiltIn_Print_Area_1_1_1_1_1_1_31">#REF!</definedName>
    <definedName name="Excel_BuiltIn_Print_Area_1_1_1_1_1_1_32">#REF!</definedName>
    <definedName name="Excel_BuiltIn_Print_Area_1_1_1_1_1_1_33">#REF!</definedName>
    <definedName name="Excel_BuiltIn_Print_Area_1_1_1_1_1_1_34">#REF!</definedName>
    <definedName name="Excel_BuiltIn_Print_Area_1_1_1_1_1_1_35">#REF!</definedName>
    <definedName name="Excel_BuiltIn_Print_Area_1_1_1_1_1_1_36">#REF!</definedName>
    <definedName name="Excel_BuiltIn_Print_Area_1_1_1_1_1_1_37">#REF!</definedName>
    <definedName name="Excel_BuiltIn_Print_Area_1_1_1_1_1_1_4">#REF!</definedName>
    <definedName name="Excel_BuiltIn_Print_Area_1_1_1_1_1_1_5">#REF!</definedName>
    <definedName name="Excel_BuiltIn_Print_Area_1_1_1_1_1_1_6">#REF!</definedName>
    <definedName name="Excel_BuiltIn_Print_Area_1_1_1_1_1_1_7">#REF!</definedName>
    <definedName name="Excel_BuiltIn_Print_Area_1_1_1_1_1_1_8">#REF!</definedName>
    <definedName name="Excel_BuiltIn_Print_Area_1_1_1_1_1_1_9">#REF!</definedName>
    <definedName name="Excel_BuiltIn_Print_Area_1_1_1_1_1_10">#REF!</definedName>
    <definedName name="Excel_BuiltIn_Print_Area_1_1_1_1_1_11">#REF!</definedName>
    <definedName name="Excel_BuiltIn_Print_Area_1_1_1_1_1_12">#REF!</definedName>
    <definedName name="Excel_BuiltIn_Print_Area_1_1_1_1_1_13">#REF!</definedName>
    <definedName name="Excel_BuiltIn_Print_Area_1_1_1_1_1_14">#REF!</definedName>
    <definedName name="Excel_BuiltIn_Print_Area_1_1_1_1_1_15">#REF!</definedName>
    <definedName name="Excel_BuiltIn_Print_Area_1_1_1_1_1_16">#REF!</definedName>
    <definedName name="Excel_BuiltIn_Print_Area_1_1_1_1_1_17">#REF!</definedName>
    <definedName name="Excel_BuiltIn_Print_Area_1_1_1_1_1_18">#REF!</definedName>
    <definedName name="Excel_BuiltIn_Print_Area_1_1_1_1_1_19">#REF!</definedName>
    <definedName name="Excel_BuiltIn_Print_Area_1_1_1_1_1_2">#REF!</definedName>
    <definedName name="Excel_BuiltIn_Print_Area_1_1_1_1_1_20">#REF!</definedName>
    <definedName name="Excel_BuiltIn_Print_Area_1_1_1_1_1_21">#REF!</definedName>
    <definedName name="Excel_BuiltIn_Print_Area_1_1_1_1_1_22">#REF!</definedName>
    <definedName name="Excel_BuiltIn_Print_Area_1_1_1_1_1_23">#REF!</definedName>
    <definedName name="Excel_BuiltIn_Print_Area_1_1_1_1_1_24">#REF!</definedName>
    <definedName name="Excel_BuiltIn_Print_Area_1_1_1_1_1_25">#REF!</definedName>
    <definedName name="Excel_BuiltIn_Print_Area_1_1_1_1_1_26">#REF!</definedName>
    <definedName name="Excel_BuiltIn_Print_Area_1_1_1_1_1_27">#REF!</definedName>
    <definedName name="Excel_BuiltIn_Print_Area_1_1_1_1_1_28">#REF!</definedName>
    <definedName name="Excel_BuiltIn_Print_Area_1_1_1_1_1_29">#REF!</definedName>
    <definedName name="Excel_BuiltIn_Print_Area_1_1_1_1_1_3">#REF!</definedName>
    <definedName name="Excel_BuiltIn_Print_Area_1_1_1_1_1_30">#REF!</definedName>
    <definedName name="Excel_BuiltIn_Print_Area_1_1_1_1_1_31">#REF!</definedName>
    <definedName name="Excel_BuiltIn_Print_Area_1_1_1_1_1_32">#REF!</definedName>
    <definedName name="Excel_BuiltIn_Print_Area_1_1_1_1_1_33">#REF!</definedName>
    <definedName name="Excel_BuiltIn_Print_Area_1_1_1_1_1_34">#REF!</definedName>
    <definedName name="Excel_BuiltIn_Print_Area_1_1_1_1_1_35">#REF!</definedName>
    <definedName name="Excel_BuiltIn_Print_Area_1_1_1_1_1_36">#REF!</definedName>
    <definedName name="Excel_BuiltIn_Print_Area_1_1_1_1_1_37">#REF!</definedName>
    <definedName name="Excel_BuiltIn_Print_Area_1_1_1_1_1_4">#REF!</definedName>
    <definedName name="Excel_BuiltIn_Print_Area_1_1_1_1_1_5">#REF!</definedName>
    <definedName name="Excel_BuiltIn_Print_Area_1_1_1_1_1_6">#REF!</definedName>
    <definedName name="Excel_BuiltIn_Print_Area_1_1_1_1_1_7">#REF!</definedName>
    <definedName name="Excel_BuiltIn_Print_Area_1_1_1_1_1_8">#REF!</definedName>
    <definedName name="Excel_BuiltIn_Print_Area_1_1_1_1_1_9">#REF!</definedName>
    <definedName name="Excel_BuiltIn_Print_Area_1_1_1_1_10">#REF!</definedName>
    <definedName name="Excel_BuiltIn_Print_Area_1_1_1_1_11">#REF!</definedName>
    <definedName name="Excel_BuiltIn_Print_Area_1_1_1_1_12">#REF!</definedName>
    <definedName name="Excel_BuiltIn_Print_Area_1_1_1_1_13">#REF!</definedName>
    <definedName name="Excel_BuiltIn_Print_Area_1_1_1_1_14">#REF!</definedName>
    <definedName name="Excel_BuiltIn_Print_Area_1_1_1_1_15">#REF!</definedName>
    <definedName name="Excel_BuiltIn_Print_Area_1_1_1_1_16">#REF!</definedName>
    <definedName name="Excel_BuiltIn_Print_Area_1_1_1_1_17">#REF!</definedName>
    <definedName name="Excel_BuiltIn_Print_Area_1_1_1_1_18">#REF!</definedName>
    <definedName name="Excel_BuiltIn_Print_Area_1_1_1_1_19">#REF!</definedName>
    <definedName name="Excel_BuiltIn_Print_Area_1_1_1_1_2">#REF!</definedName>
    <definedName name="Excel_BuiltIn_Print_Area_1_1_1_1_20">#REF!</definedName>
    <definedName name="Excel_BuiltIn_Print_Area_1_1_1_1_21">#REF!</definedName>
    <definedName name="Excel_BuiltIn_Print_Area_1_1_1_1_22">#REF!</definedName>
    <definedName name="Excel_BuiltIn_Print_Area_1_1_1_1_23">#REF!</definedName>
    <definedName name="Excel_BuiltIn_Print_Area_1_1_1_1_24">#REF!</definedName>
    <definedName name="Excel_BuiltIn_Print_Area_1_1_1_1_25">#REF!</definedName>
    <definedName name="Excel_BuiltIn_Print_Area_1_1_1_1_26">#REF!</definedName>
    <definedName name="Excel_BuiltIn_Print_Area_1_1_1_1_27">#REF!</definedName>
    <definedName name="Excel_BuiltIn_Print_Area_1_1_1_1_28">#REF!</definedName>
    <definedName name="Excel_BuiltIn_Print_Area_1_1_1_1_29">#REF!</definedName>
    <definedName name="Excel_BuiltIn_Print_Area_1_1_1_1_3">#REF!</definedName>
    <definedName name="Excel_BuiltIn_Print_Area_1_1_1_1_30">#REF!</definedName>
    <definedName name="Excel_BuiltIn_Print_Area_1_1_1_1_31">#REF!</definedName>
    <definedName name="Excel_BuiltIn_Print_Area_1_1_1_1_32">#REF!</definedName>
    <definedName name="Excel_BuiltIn_Print_Area_1_1_1_1_33">#REF!</definedName>
    <definedName name="Excel_BuiltIn_Print_Area_1_1_1_1_34">#REF!</definedName>
    <definedName name="Excel_BuiltIn_Print_Area_1_1_1_1_35">#REF!</definedName>
    <definedName name="Excel_BuiltIn_Print_Area_1_1_1_1_36">#REF!</definedName>
    <definedName name="Excel_BuiltIn_Print_Area_1_1_1_1_37">#REF!</definedName>
    <definedName name="Excel_BuiltIn_Print_Area_1_1_1_1_4">#REF!</definedName>
    <definedName name="Excel_BuiltIn_Print_Area_1_1_1_1_5">#REF!</definedName>
    <definedName name="Excel_BuiltIn_Print_Area_1_1_1_1_6">#REF!</definedName>
    <definedName name="Excel_BuiltIn_Print_Area_1_1_1_1_7">#REF!</definedName>
    <definedName name="Excel_BuiltIn_Print_Area_1_1_1_1_8">#REF!</definedName>
    <definedName name="Excel_BuiltIn_Print_Area_1_1_1_1_9">#REF!</definedName>
    <definedName name="Excel_BuiltIn_Print_Area_1_1_1_10">#REF!</definedName>
    <definedName name="Excel_BuiltIn_Print_Area_1_1_1_11">#REF!</definedName>
    <definedName name="Excel_BuiltIn_Print_Area_1_1_1_12">#REF!</definedName>
    <definedName name="Excel_BuiltIn_Print_Area_1_1_1_13">#REF!</definedName>
    <definedName name="Excel_BuiltIn_Print_Area_1_1_1_14">#REF!</definedName>
    <definedName name="Excel_BuiltIn_Print_Area_1_1_1_15">#REF!</definedName>
    <definedName name="Excel_BuiltIn_Print_Area_1_1_1_16">#REF!</definedName>
    <definedName name="Excel_BuiltIn_Print_Area_1_1_1_17">#REF!</definedName>
    <definedName name="Excel_BuiltIn_Print_Area_1_1_1_18">#REF!</definedName>
    <definedName name="Excel_BuiltIn_Print_Area_1_1_1_19">#REF!</definedName>
    <definedName name="Excel_BuiltIn_Print_Area_1_1_1_2">#REF!</definedName>
    <definedName name="Excel_BuiltIn_Print_Area_1_1_1_20">#REF!</definedName>
    <definedName name="Excel_BuiltIn_Print_Area_1_1_1_21">#REF!</definedName>
    <definedName name="Excel_BuiltIn_Print_Area_1_1_1_22">#REF!</definedName>
    <definedName name="Excel_BuiltIn_Print_Area_1_1_1_23">#REF!</definedName>
    <definedName name="Excel_BuiltIn_Print_Area_1_1_1_24">#REF!</definedName>
    <definedName name="Excel_BuiltIn_Print_Area_1_1_1_25">#REF!</definedName>
    <definedName name="Excel_BuiltIn_Print_Area_1_1_1_26">#REF!</definedName>
    <definedName name="Excel_BuiltIn_Print_Area_1_1_1_27">#REF!</definedName>
    <definedName name="Excel_BuiltIn_Print_Area_1_1_1_28">#REF!</definedName>
    <definedName name="Excel_BuiltIn_Print_Area_1_1_1_29">#REF!</definedName>
    <definedName name="Excel_BuiltIn_Print_Area_1_1_1_3">#REF!</definedName>
    <definedName name="Excel_BuiltIn_Print_Area_1_1_1_30">#REF!</definedName>
    <definedName name="Excel_BuiltIn_Print_Area_1_1_1_31">#REF!</definedName>
    <definedName name="Excel_BuiltIn_Print_Area_1_1_1_32">#REF!</definedName>
    <definedName name="Excel_BuiltIn_Print_Area_1_1_1_33">#REF!</definedName>
    <definedName name="Excel_BuiltIn_Print_Area_1_1_1_34">#REF!</definedName>
    <definedName name="Excel_BuiltIn_Print_Area_1_1_1_35">#REF!</definedName>
    <definedName name="Excel_BuiltIn_Print_Area_1_1_1_36">#REF!</definedName>
    <definedName name="Excel_BuiltIn_Print_Area_1_1_1_37">#REF!</definedName>
    <definedName name="Excel_BuiltIn_Print_Area_1_1_1_38">#REF!</definedName>
    <definedName name="Excel_BuiltIn_Print_Area_1_1_1_39">#REF!</definedName>
    <definedName name="Excel_BuiltIn_Print_Area_1_1_1_4">#REF!</definedName>
    <definedName name="Excel_BuiltIn_Print_Area_1_1_1_40">#REF!</definedName>
    <definedName name="Excel_BuiltIn_Print_Area_1_1_1_41">#REF!</definedName>
    <definedName name="Excel_BuiltIn_Print_Area_1_1_1_42">#REF!</definedName>
    <definedName name="Excel_BuiltIn_Print_Area_1_1_1_43">#REF!</definedName>
    <definedName name="Excel_BuiltIn_Print_Area_1_1_1_44">#REF!</definedName>
    <definedName name="Excel_BuiltIn_Print_Area_1_1_1_45">#REF!</definedName>
    <definedName name="Excel_BuiltIn_Print_Area_1_1_1_46">#REF!</definedName>
    <definedName name="Excel_BuiltIn_Print_Area_1_1_1_47">#REF!</definedName>
    <definedName name="Excel_BuiltIn_Print_Area_1_1_1_48">#REF!</definedName>
    <definedName name="Excel_BuiltIn_Print_Area_1_1_1_49">#REF!</definedName>
    <definedName name="Excel_BuiltIn_Print_Area_1_1_1_5">#REF!</definedName>
    <definedName name="Excel_BuiltIn_Print_Area_1_1_1_50">#REF!</definedName>
    <definedName name="Excel_BuiltIn_Print_Area_1_1_1_51">#REF!</definedName>
    <definedName name="Excel_BuiltIn_Print_Area_1_1_1_52">#REF!</definedName>
    <definedName name="Excel_BuiltIn_Print_Area_1_1_1_53">#REF!</definedName>
    <definedName name="Excel_BuiltIn_Print_Area_1_1_1_54">#REF!</definedName>
    <definedName name="Excel_BuiltIn_Print_Area_1_1_1_55">#REF!</definedName>
    <definedName name="Excel_BuiltIn_Print_Area_1_1_1_56">#REF!</definedName>
    <definedName name="Excel_BuiltIn_Print_Area_1_1_1_57">#REF!</definedName>
    <definedName name="Excel_BuiltIn_Print_Area_1_1_1_58">#REF!</definedName>
    <definedName name="Excel_BuiltIn_Print_Area_1_1_1_59">#REF!</definedName>
    <definedName name="Excel_BuiltIn_Print_Area_1_1_1_6">#REF!</definedName>
    <definedName name="Excel_BuiltIn_Print_Area_1_1_1_60">#REF!</definedName>
    <definedName name="Excel_BuiltIn_Print_Area_1_1_1_61">#REF!</definedName>
    <definedName name="Excel_BuiltIn_Print_Area_1_1_1_62">#REF!</definedName>
    <definedName name="Excel_BuiltIn_Print_Area_1_1_1_63">#REF!</definedName>
    <definedName name="Excel_BuiltIn_Print_Area_1_1_1_64">#REF!</definedName>
    <definedName name="Excel_BuiltIn_Print_Area_1_1_1_65">#REF!</definedName>
    <definedName name="Excel_BuiltIn_Print_Area_1_1_1_66">#REF!</definedName>
    <definedName name="Excel_BuiltIn_Print_Area_1_1_1_67">#REF!</definedName>
    <definedName name="Excel_BuiltIn_Print_Area_1_1_1_68">#REF!</definedName>
    <definedName name="Excel_BuiltIn_Print_Area_1_1_1_69">#REF!</definedName>
    <definedName name="Excel_BuiltIn_Print_Area_1_1_1_7">#REF!</definedName>
    <definedName name="Excel_BuiltIn_Print_Area_1_1_1_70">#REF!</definedName>
    <definedName name="Excel_BuiltIn_Print_Area_1_1_1_71">#REF!</definedName>
    <definedName name="Excel_BuiltIn_Print_Area_1_1_1_72">#REF!</definedName>
    <definedName name="Excel_BuiltIn_Print_Area_1_1_1_73">#REF!</definedName>
    <definedName name="Excel_BuiltIn_Print_Area_1_1_1_74">#REF!</definedName>
    <definedName name="Excel_BuiltIn_Print_Area_1_1_1_75">#REF!</definedName>
    <definedName name="Excel_BuiltIn_Print_Area_1_1_1_8">#REF!</definedName>
    <definedName name="Excel_BuiltIn_Print_Area_1_1_1_9">#REF!</definedName>
    <definedName name="Excel_BuiltIn_Print_Area_1_1_10">#REF!</definedName>
    <definedName name="Excel_BuiltIn_Print_Area_1_1_11">#REF!</definedName>
    <definedName name="Excel_BuiltIn_Print_Area_1_1_12">#REF!</definedName>
    <definedName name="Excel_BuiltIn_Print_Area_1_1_13">#REF!</definedName>
    <definedName name="Excel_BuiltIn_Print_Area_1_1_14">#REF!</definedName>
    <definedName name="Excel_BuiltIn_Print_Area_1_1_15">#REF!</definedName>
    <definedName name="Excel_BuiltIn_Print_Area_1_1_16">#REF!</definedName>
    <definedName name="Excel_BuiltIn_Print_Area_1_1_17">#REF!</definedName>
    <definedName name="Excel_BuiltIn_Print_Area_1_1_18">#REF!</definedName>
    <definedName name="Excel_BuiltIn_Print_Area_1_1_19">#REF!</definedName>
    <definedName name="Excel_BuiltIn_Print_Area_1_1_2">#REF!</definedName>
    <definedName name="Excel_BuiltIn_Print_Area_1_1_20">#REF!</definedName>
    <definedName name="Excel_BuiltIn_Print_Area_1_1_21">#REF!</definedName>
    <definedName name="Excel_BuiltIn_Print_Area_1_1_22">#REF!</definedName>
    <definedName name="Excel_BuiltIn_Print_Area_1_1_23">#REF!</definedName>
    <definedName name="Excel_BuiltIn_Print_Area_1_1_24">#REF!</definedName>
    <definedName name="Excel_BuiltIn_Print_Area_1_1_25">#REF!</definedName>
    <definedName name="Excel_BuiltIn_Print_Area_1_1_26">#REF!</definedName>
    <definedName name="Excel_BuiltIn_Print_Area_1_1_27">#REF!</definedName>
    <definedName name="Excel_BuiltIn_Print_Area_1_1_28">#REF!</definedName>
    <definedName name="Excel_BuiltIn_Print_Area_1_1_29">#REF!</definedName>
    <definedName name="Excel_BuiltIn_Print_Area_1_1_3">#REF!</definedName>
    <definedName name="Excel_BuiltIn_Print_Area_1_1_30">#REF!</definedName>
    <definedName name="Excel_BuiltIn_Print_Area_1_1_31">#REF!</definedName>
    <definedName name="Excel_BuiltIn_Print_Area_1_1_32">#REF!</definedName>
    <definedName name="Excel_BuiltIn_Print_Area_1_1_33">#REF!</definedName>
    <definedName name="Excel_BuiltIn_Print_Area_1_1_34">#REF!</definedName>
    <definedName name="Excel_BuiltIn_Print_Area_1_1_35">#REF!</definedName>
    <definedName name="Excel_BuiltIn_Print_Area_1_1_36">#REF!</definedName>
    <definedName name="Excel_BuiltIn_Print_Area_1_1_37">#REF!</definedName>
    <definedName name="Excel_BuiltIn_Print_Area_1_1_4">#REF!</definedName>
    <definedName name="Excel_BuiltIn_Print_Area_1_1_5">#REF!</definedName>
    <definedName name="Excel_BuiltIn_Print_Area_1_1_6">#REF!</definedName>
    <definedName name="Excel_BuiltIn_Print_Area_1_1_7">#REF!</definedName>
    <definedName name="Excel_BuiltIn_Print_Area_1_1_8">#REF!</definedName>
    <definedName name="Excel_BuiltIn_Print_Area_1_1_9">#REF!</definedName>
    <definedName name="Excel_BuiltIn_Print_Area_1_10">#REF!</definedName>
    <definedName name="Excel_BuiltIn_Print_Area_1_11">#REF!</definedName>
    <definedName name="Excel_BuiltIn_Print_Area_1_12">#REF!</definedName>
    <definedName name="Excel_BuiltIn_Print_Area_1_13">#REF!</definedName>
    <definedName name="Excel_BuiltIn_Print_Area_1_14">#REF!</definedName>
    <definedName name="Excel_BuiltIn_Print_Area_1_15">#REF!</definedName>
    <definedName name="Excel_BuiltIn_Print_Area_1_16">#REF!</definedName>
    <definedName name="Excel_BuiltIn_Print_Area_1_17">#REF!</definedName>
    <definedName name="Excel_BuiltIn_Print_Area_1_18">#REF!</definedName>
    <definedName name="Excel_BuiltIn_Print_Area_1_19">#REF!</definedName>
    <definedName name="Excel_BuiltIn_Print_Area_1_2">#REF!</definedName>
    <definedName name="Excel_BuiltIn_Print_Area_1_20">#REF!</definedName>
    <definedName name="Excel_BuiltIn_Print_Area_1_21">#REF!</definedName>
    <definedName name="Excel_BuiltIn_Print_Area_1_22">#REF!</definedName>
    <definedName name="Excel_BuiltIn_Print_Area_1_23">#REF!</definedName>
    <definedName name="Excel_BuiltIn_Print_Area_1_24">#REF!</definedName>
    <definedName name="Excel_BuiltIn_Print_Area_1_25">#REF!</definedName>
    <definedName name="Excel_BuiltIn_Print_Area_1_26">#REF!</definedName>
    <definedName name="Excel_BuiltIn_Print_Area_1_27">#REF!</definedName>
    <definedName name="Excel_BuiltIn_Print_Area_1_28">#REF!</definedName>
    <definedName name="Excel_BuiltIn_Print_Area_1_29">#REF!</definedName>
    <definedName name="Excel_BuiltIn_Print_Area_1_3">#REF!</definedName>
    <definedName name="Excel_BuiltIn_Print_Area_1_30">#REF!</definedName>
    <definedName name="Excel_BuiltIn_Print_Area_1_31">#REF!</definedName>
    <definedName name="Excel_BuiltIn_Print_Area_1_32">#REF!</definedName>
    <definedName name="Excel_BuiltIn_Print_Area_1_33">#REF!</definedName>
    <definedName name="Excel_BuiltIn_Print_Area_1_34">#REF!</definedName>
    <definedName name="Excel_BuiltIn_Print_Area_1_35">#REF!</definedName>
    <definedName name="Excel_BuiltIn_Print_Area_1_36">#REF!</definedName>
    <definedName name="Excel_BuiltIn_Print_Area_1_37">#REF!</definedName>
    <definedName name="Excel_BuiltIn_Print_Area_1_4">#REF!</definedName>
    <definedName name="EXCEL_bUILTIN_PRINT_AREA_1_5">#REF!</definedName>
    <definedName name="EXCEL_bUILTIN_PRINT_AREA_1_5_1">#REF!</definedName>
    <definedName name="EXCEL_bUILTIN_PRINT_AREA_1_5_1_1">#REF!</definedName>
    <definedName name="EXCEL_bUILTIN_PRINT_AREA_1_5_10">#REF!</definedName>
    <definedName name="EXCEL_bUILTIN_PRINT_AREA_1_5_11">#REF!</definedName>
    <definedName name="EXCEL_bUILTIN_PRINT_AREA_1_5_12">#REF!</definedName>
    <definedName name="EXCEL_bUILTIN_PRINT_AREA_1_5_13">#REF!</definedName>
    <definedName name="EXCEL_bUILTIN_PRINT_AREA_1_5_14">#REF!</definedName>
    <definedName name="EXCEL_bUILTIN_PRINT_AREA_1_5_15">#REF!</definedName>
    <definedName name="EXCEL_bUILTIN_PRINT_AREA_1_5_16">#REF!</definedName>
    <definedName name="EXCEL_bUILTIN_PRINT_AREA_1_5_17">#REF!</definedName>
    <definedName name="EXCEL_bUILTIN_PRINT_AREA_1_5_18">#REF!</definedName>
    <definedName name="EXCEL_bUILTIN_PRINT_AREA_1_5_19">#REF!</definedName>
    <definedName name="EXCEL_bUILTIN_PRINT_AREA_1_5_2">#REF!</definedName>
    <definedName name="EXCEL_bUILTIN_PRINT_AREA_1_5_20">#REF!</definedName>
    <definedName name="EXCEL_bUILTIN_PRINT_AREA_1_5_21">#REF!</definedName>
    <definedName name="EXCEL_bUILTIN_PRINT_AREA_1_5_22">#REF!</definedName>
    <definedName name="EXCEL_bUILTIN_PRINT_AREA_1_5_23">#REF!</definedName>
    <definedName name="EXCEL_bUILTIN_PRINT_AREA_1_5_24">#REF!</definedName>
    <definedName name="EXCEL_bUILTIN_PRINT_AREA_1_5_25">#REF!</definedName>
    <definedName name="EXCEL_bUILTIN_PRINT_AREA_1_5_26">#REF!</definedName>
    <definedName name="EXCEL_bUILTIN_PRINT_AREA_1_5_27">#REF!</definedName>
    <definedName name="EXCEL_bUILTIN_PRINT_AREA_1_5_28">#REF!</definedName>
    <definedName name="EXCEL_bUILTIN_PRINT_AREA_1_5_29">#REF!</definedName>
    <definedName name="EXCEL_bUILTIN_PRINT_AREA_1_5_3">#REF!</definedName>
    <definedName name="EXCEL_bUILTIN_PRINT_AREA_1_5_30">#REF!</definedName>
    <definedName name="EXCEL_bUILTIN_PRINT_AREA_1_5_31">#REF!</definedName>
    <definedName name="EXCEL_bUILTIN_PRINT_AREA_1_5_32">#REF!</definedName>
    <definedName name="EXCEL_bUILTIN_PRINT_AREA_1_5_33">#REF!</definedName>
    <definedName name="EXCEL_bUILTIN_PRINT_AREA_1_5_34">#REF!</definedName>
    <definedName name="EXCEL_bUILTIN_PRINT_AREA_1_5_35">#REF!</definedName>
    <definedName name="EXCEL_bUILTIN_PRINT_AREA_1_5_36">#REF!</definedName>
    <definedName name="EXCEL_bUILTIN_PRINT_AREA_1_5_37">#REF!</definedName>
    <definedName name="EXCEL_bUILTIN_PRINT_AREA_1_5_4">#REF!</definedName>
    <definedName name="EXCEL_bUILTIN_PRINT_AREA_1_5_5">#REF!</definedName>
    <definedName name="EXCEL_bUILTIN_PRINT_AREA_1_5_6">#REF!</definedName>
    <definedName name="EXCEL_bUILTIN_PRINT_AREA_1_5_7">#REF!</definedName>
    <definedName name="EXCEL_bUILTIN_PRINT_AREA_1_5_8">#REF!</definedName>
    <definedName name="EXCEL_bUILTIN_PRINT_AREA_1_5_9">#REF!</definedName>
    <definedName name="Excel_BuiltIn_Print_Area_1_6">#REF!</definedName>
    <definedName name="Excel_BuiltIn_Print_Area_1_7">#REF!</definedName>
    <definedName name="Excel_BuiltIn_Print_Area_1_8">#REF!</definedName>
    <definedName name="Excel_BuiltIn_Print_Area_1_9">#REF!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0_1_1_1">#REF!</definedName>
    <definedName name="Excel_BuiltIn_Print_Area_10_1_1_1_1">#REF!</definedName>
    <definedName name="Excel_BuiltIn_Print_Area_10_1_1_1_1_1">#REF!</definedName>
    <definedName name="Excel_BuiltIn_Print_Area_10_1_1_10">#REF!</definedName>
    <definedName name="Excel_BuiltIn_Print_Area_10_1_1_11">#REF!</definedName>
    <definedName name="Excel_BuiltIn_Print_Area_10_1_1_12">#REF!</definedName>
    <definedName name="Excel_BuiltIn_Print_Area_10_1_1_13">#REF!</definedName>
    <definedName name="Excel_BuiltIn_Print_Area_10_1_1_14">#REF!</definedName>
    <definedName name="Excel_BuiltIn_Print_Area_10_1_1_15">#REF!</definedName>
    <definedName name="Excel_BuiltIn_Print_Area_10_1_1_16">#REF!</definedName>
    <definedName name="Excel_BuiltIn_Print_Area_10_1_1_17">#REF!</definedName>
    <definedName name="Excel_BuiltIn_Print_Area_10_1_1_18">#REF!</definedName>
    <definedName name="Excel_BuiltIn_Print_Area_10_1_1_19">#REF!</definedName>
    <definedName name="Excel_BuiltIn_Print_Area_10_1_1_2">#REF!</definedName>
    <definedName name="Excel_BuiltIn_Print_Area_10_1_1_20">#REF!</definedName>
    <definedName name="Excel_BuiltIn_Print_Area_10_1_1_21">#REF!</definedName>
    <definedName name="Excel_BuiltIn_Print_Area_10_1_1_22">#REF!</definedName>
    <definedName name="Excel_BuiltIn_Print_Area_10_1_1_23">#REF!</definedName>
    <definedName name="Excel_BuiltIn_Print_Area_10_1_1_24">#REF!</definedName>
    <definedName name="Excel_BuiltIn_Print_Area_10_1_1_25">#REF!</definedName>
    <definedName name="Excel_BuiltIn_Print_Area_10_1_1_26">#REF!</definedName>
    <definedName name="Excel_BuiltIn_Print_Area_10_1_1_27">#REF!</definedName>
    <definedName name="Excel_BuiltIn_Print_Area_10_1_1_28">#REF!</definedName>
    <definedName name="Excel_BuiltIn_Print_Area_10_1_1_29">#REF!</definedName>
    <definedName name="Excel_BuiltIn_Print_Area_10_1_1_3">#REF!</definedName>
    <definedName name="Excel_BuiltIn_Print_Area_10_1_1_30">#REF!</definedName>
    <definedName name="Excel_BuiltIn_Print_Area_10_1_1_31">#REF!</definedName>
    <definedName name="Excel_BuiltIn_Print_Area_10_1_1_32">#REF!</definedName>
    <definedName name="Excel_BuiltIn_Print_Area_10_1_1_33">#REF!</definedName>
    <definedName name="Excel_BuiltIn_Print_Area_10_1_1_34">#REF!</definedName>
    <definedName name="Excel_BuiltIn_Print_Area_10_1_1_35">#REF!</definedName>
    <definedName name="Excel_BuiltIn_Print_Area_10_1_1_36">#REF!</definedName>
    <definedName name="Excel_BuiltIn_Print_Area_10_1_1_37">#REF!</definedName>
    <definedName name="Excel_BuiltIn_Print_Area_10_1_1_4">#REF!</definedName>
    <definedName name="Excel_BuiltIn_Print_Area_10_1_1_5">#REF!</definedName>
    <definedName name="Excel_BuiltIn_Print_Area_10_1_1_6">#REF!</definedName>
    <definedName name="Excel_BuiltIn_Print_Area_10_1_1_7">#REF!</definedName>
    <definedName name="Excel_BuiltIn_Print_Area_10_1_1_8">#REF!</definedName>
    <definedName name="Excel_BuiltIn_Print_Area_10_1_1_9">#REF!</definedName>
    <definedName name="Excel_BuiltIn_Print_Area_10_1_10">#REF!</definedName>
    <definedName name="Excel_BuiltIn_Print_Area_10_1_11">#REF!</definedName>
    <definedName name="Excel_BuiltIn_Print_Area_10_1_12">#REF!</definedName>
    <definedName name="Excel_BuiltIn_Print_Area_10_1_13">#REF!</definedName>
    <definedName name="Excel_BuiltIn_Print_Area_10_1_14">#REF!</definedName>
    <definedName name="Excel_BuiltIn_Print_Area_10_1_15">#REF!</definedName>
    <definedName name="Excel_BuiltIn_Print_Area_10_1_16">#REF!</definedName>
    <definedName name="Excel_BuiltIn_Print_Area_10_1_17">#REF!</definedName>
    <definedName name="Excel_BuiltIn_Print_Area_10_1_18">#REF!</definedName>
    <definedName name="Excel_BuiltIn_Print_Area_10_1_19">#REF!</definedName>
    <definedName name="Excel_BuiltIn_Print_Area_10_1_2">#REF!</definedName>
    <definedName name="Excel_BuiltIn_Print_Area_10_1_20">#REF!</definedName>
    <definedName name="Excel_BuiltIn_Print_Area_10_1_21">#REF!</definedName>
    <definedName name="Excel_BuiltIn_Print_Area_10_1_22">#REF!</definedName>
    <definedName name="Excel_BuiltIn_Print_Area_10_1_23">#REF!</definedName>
    <definedName name="Excel_BuiltIn_Print_Area_10_1_24">#REF!</definedName>
    <definedName name="Excel_BuiltIn_Print_Area_10_1_25">#REF!</definedName>
    <definedName name="Excel_BuiltIn_Print_Area_10_1_26">#REF!</definedName>
    <definedName name="Excel_BuiltIn_Print_Area_10_1_27">#REF!</definedName>
    <definedName name="Excel_BuiltIn_Print_Area_10_1_28">#REF!</definedName>
    <definedName name="Excel_BuiltIn_Print_Area_10_1_29">#REF!</definedName>
    <definedName name="Excel_BuiltIn_Print_Area_10_1_3">#REF!</definedName>
    <definedName name="Excel_BuiltIn_Print_Area_10_1_30">#REF!</definedName>
    <definedName name="Excel_BuiltIn_Print_Area_10_1_31">#REF!</definedName>
    <definedName name="Excel_BuiltIn_Print_Area_10_1_32">#REF!</definedName>
    <definedName name="Excel_BuiltIn_Print_Area_10_1_33">#REF!</definedName>
    <definedName name="Excel_BuiltIn_Print_Area_10_1_34">#REF!</definedName>
    <definedName name="Excel_BuiltIn_Print_Area_10_1_35">#REF!</definedName>
    <definedName name="Excel_BuiltIn_Print_Area_10_1_36">#REF!</definedName>
    <definedName name="Excel_BuiltIn_Print_Area_10_1_37">#REF!</definedName>
    <definedName name="Excel_BuiltIn_Print_Area_10_1_38">#REF!</definedName>
    <definedName name="Excel_BuiltIn_Print_Area_10_1_39">#REF!</definedName>
    <definedName name="Excel_BuiltIn_Print_Area_10_1_4">#REF!</definedName>
    <definedName name="Excel_BuiltIn_Print_Area_10_1_40">#REF!</definedName>
    <definedName name="Excel_BuiltIn_Print_Area_10_1_41">#REF!</definedName>
    <definedName name="Excel_BuiltIn_Print_Area_10_1_42">#REF!</definedName>
    <definedName name="Excel_BuiltIn_Print_Area_10_1_43">#REF!</definedName>
    <definedName name="Excel_BuiltIn_Print_Area_10_1_44">#REF!</definedName>
    <definedName name="Excel_BuiltIn_Print_Area_10_1_45">#REF!</definedName>
    <definedName name="Excel_BuiltIn_Print_Area_10_1_46">#REF!</definedName>
    <definedName name="Excel_BuiltIn_Print_Area_10_1_47">#REF!</definedName>
    <definedName name="Excel_BuiltIn_Print_Area_10_1_48">#REF!</definedName>
    <definedName name="Excel_BuiltIn_Print_Area_10_1_49">#REF!</definedName>
    <definedName name="Excel_BuiltIn_Print_Area_10_1_5">#REF!</definedName>
    <definedName name="Excel_BuiltIn_Print_Area_10_1_50">#REF!</definedName>
    <definedName name="Excel_BuiltIn_Print_Area_10_1_51">#REF!</definedName>
    <definedName name="Excel_BuiltIn_Print_Area_10_1_52">#REF!</definedName>
    <definedName name="Excel_BuiltIn_Print_Area_10_1_53">#REF!</definedName>
    <definedName name="Excel_BuiltIn_Print_Area_10_1_54">#REF!</definedName>
    <definedName name="Excel_BuiltIn_Print_Area_10_1_55">#REF!</definedName>
    <definedName name="Excel_BuiltIn_Print_Area_10_1_56">#REF!</definedName>
    <definedName name="Excel_BuiltIn_Print_Area_10_1_57">#REF!</definedName>
    <definedName name="Excel_BuiltIn_Print_Area_10_1_58">#REF!</definedName>
    <definedName name="Excel_BuiltIn_Print_Area_10_1_59">#REF!</definedName>
    <definedName name="Excel_BuiltIn_Print_Area_10_1_6">#REF!</definedName>
    <definedName name="Excel_BuiltIn_Print_Area_10_1_60">#REF!</definedName>
    <definedName name="Excel_BuiltIn_Print_Area_10_1_61">#REF!</definedName>
    <definedName name="Excel_BuiltIn_Print_Area_10_1_62">#REF!</definedName>
    <definedName name="Excel_BuiltIn_Print_Area_10_1_63">#REF!</definedName>
    <definedName name="Excel_BuiltIn_Print_Area_10_1_64">#REF!</definedName>
    <definedName name="Excel_BuiltIn_Print_Area_10_1_65">#REF!</definedName>
    <definedName name="Excel_BuiltIn_Print_Area_10_1_66">#REF!</definedName>
    <definedName name="Excel_BuiltIn_Print_Area_10_1_67">#REF!</definedName>
    <definedName name="Excel_BuiltIn_Print_Area_10_1_68">#REF!</definedName>
    <definedName name="Excel_BuiltIn_Print_Area_10_1_69">#REF!</definedName>
    <definedName name="Excel_BuiltIn_Print_Area_10_1_7">#REF!</definedName>
    <definedName name="Excel_BuiltIn_Print_Area_10_1_70">#REF!</definedName>
    <definedName name="Excel_BuiltIn_Print_Area_10_1_71">#REF!</definedName>
    <definedName name="Excel_BuiltIn_Print_Area_10_1_72">#REF!</definedName>
    <definedName name="Excel_BuiltIn_Print_Area_10_1_73">#REF!</definedName>
    <definedName name="Excel_BuiltIn_Print_Area_10_1_74">#REF!</definedName>
    <definedName name="Excel_BuiltIn_Print_Area_10_1_75">#REF!</definedName>
    <definedName name="Excel_BuiltIn_Print_Area_10_1_8">#REF!</definedName>
    <definedName name="Excel_BuiltIn_Print_Area_10_1_9">#REF!</definedName>
    <definedName name="Excel_BuiltIn_Print_Area_10_10">#REF!</definedName>
    <definedName name="Excel_BuiltIn_Print_Area_10_11">#REF!</definedName>
    <definedName name="Excel_BuiltIn_Print_Area_10_12">#REF!</definedName>
    <definedName name="Excel_BuiltIn_Print_Area_10_13">#REF!</definedName>
    <definedName name="Excel_BuiltIn_Print_Area_10_14">#REF!</definedName>
    <definedName name="Excel_BuiltIn_Print_Area_10_15">#REF!</definedName>
    <definedName name="Excel_BuiltIn_Print_Area_10_16">#REF!</definedName>
    <definedName name="Excel_BuiltIn_Print_Area_10_17">#REF!</definedName>
    <definedName name="Excel_BuiltIn_Print_Area_10_18">#REF!</definedName>
    <definedName name="Excel_BuiltIn_Print_Area_10_19">#REF!</definedName>
    <definedName name="Excel_BuiltIn_Print_Area_10_2">#REF!</definedName>
    <definedName name="Excel_BuiltIn_Print_Area_10_20">#REF!</definedName>
    <definedName name="Excel_BuiltIn_Print_Area_10_21">#REF!</definedName>
    <definedName name="Excel_BuiltIn_Print_Area_10_22">#REF!</definedName>
    <definedName name="Excel_BuiltIn_Print_Area_10_23">#REF!</definedName>
    <definedName name="Excel_BuiltIn_Print_Area_10_24">#REF!</definedName>
    <definedName name="Excel_BuiltIn_Print_Area_10_25">#REF!</definedName>
    <definedName name="Excel_BuiltIn_Print_Area_10_26">#REF!</definedName>
    <definedName name="Excel_BuiltIn_Print_Area_10_27">#REF!</definedName>
    <definedName name="Excel_BuiltIn_Print_Area_10_28">#REF!</definedName>
    <definedName name="Excel_BuiltIn_Print_Area_10_29">#REF!</definedName>
    <definedName name="Excel_BuiltIn_Print_Area_10_3">#REF!</definedName>
    <definedName name="Excel_BuiltIn_Print_Area_10_30">#REF!</definedName>
    <definedName name="Excel_BuiltIn_Print_Area_10_31">#REF!</definedName>
    <definedName name="Excel_BuiltIn_Print_Area_10_32">#REF!</definedName>
    <definedName name="Excel_BuiltIn_Print_Area_10_33">#REF!</definedName>
    <definedName name="Excel_BuiltIn_Print_Area_10_34">#REF!</definedName>
    <definedName name="Excel_BuiltIn_Print_Area_10_35">#REF!</definedName>
    <definedName name="Excel_BuiltIn_Print_Area_10_36">#REF!</definedName>
    <definedName name="Excel_BuiltIn_Print_Area_10_37">#REF!</definedName>
    <definedName name="Excel_BuiltIn_Print_Area_10_4">#REF!</definedName>
    <definedName name="Excel_BuiltIn_Print_Area_10_5">#REF!</definedName>
    <definedName name="Excel_BuiltIn_Print_Area_10_6">#REF!</definedName>
    <definedName name="Excel_BuiltIn_Print_Area_10_7">#REF!</definedName>
    <definedName name="Excel_BuiltIn_Print_Area_10_8">#REF!</definedName>
    <definedName name="Excel_BuiltIn_Print_Area_10_9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1_1_1_1">#REF!</definedName>
    <definedName name="Excel_BuiltIn_Print_Area_11_1_1_1_1">#REF!</definedName>
    <definedName name="Excel_BuiltIn_Print_Area_11_10">#REF!</definedName>
    <definedName name="Excel_BuiltIn_Print_Area_11_11">#REF!</definedName>
    <definedName name="Excel_BuiltIn_Print_Area_11_12">#REF!</definedName>
    <definedName name="Excel_BuiltIn_Print_Area_11_13">#REF!</definedName>
    <definedName name="Excel_BuiltIn_Print_Area_11_14">#REF!</definedName>
    <definedName name="Excel_BuiltIn_Print_Area_11_15">#REF!</definedName>
    <definedName name="Excel_BuiltIn_Print_Area_11_16">#REF!</definedName>
    <definedName name="Excel_BuiltIn_Print_Area_11_17">#REF!</definedName>
    <definedName name="Excel_BuiltIn_Print_Area_11_18">#REF!</definedName>
    <definedName name="Excel_BuiltIn_Print_Area_11_19">#REF!</definedName>
    <definedName name="Excel_BuiltIn_Print_Area_11_2">#REF!</definedName>
    <definedName name="Excel_BuiltIn_Print_Area_11_20">#REF!</definedName>
    <definedName name="Excel_BuiltIn_Print_Area_11_21">#REF!</definedName>
    <definedName name="Excel_BuiltIn_Print_Area_11_22">#REF!</definedName>
    <definedName name="Excel_BuiltIn_Print_Area_11_23">#REF!</definedName>
    <definedName name="Excel_BuiltIn_Print_Area_11_24">#REF!</definedName>
    <definedName name="Excel_BuiltIn_Print_Area_11_25">#REF!</definedName>
    <definedName name="Excel_BuiltIn_Print_Area_11_26">#REF!</definedName>
    <definedName name="Excel_BuiltIn_Print_Area_11_27">#REF!</definedName>
    <definedName name="Excel_BuiltIn_Print_Area_11_28">#REF!</definedName>
    <definedName name="Excel_BuiltIn_Print_Area_11_29">#REF!</definedName>
    <definedName name="Excel_BuiltIn_Print_Area_11_3">#REF!</definedName>
    <definedName name="Excel_BuiltIn_Print_Area_11_30">#REF!</definedName>
    <definedName name="Excel_BuiltIn_Print_Area_11_31">#REF!</definedName>
    <definedName name="Excel_BuiltIn_Print_Area_11_32">#REF!</definedName>
    <definedName name="Excel_BuiltIn_Print_Area_11_33">#REF!</definedName>
    <definedName name="Excel_BuiltIn_Print_Area_11_34">#REF!</definedName>
    <definedName name="Excel_BuiltIn_Print_Area_11_35">#REF!</definedName>
    <definedName name="Excel_BuiltIn_Print_Area_11_36">#REF!</definedName>
    <definedName name="Excel_BuiltIn_Print_Area_11_37">#REF!</definedName>
    <definedName name="Excel_BuiltIn_Print_Area_11_4">#REF!</definedName>
    <definedName name="Excel_BuiltIn_Print_Area_11_5">#REF!</definedName>
    <definedName name="Excel_BuiltIn_Print_Area_11_6">#REF!</definedName>
    <definedName name="Excel_BuiltIn_Print_Area_11_7">#REF!</definedName>
    <definedName name="Excel_BuiltIn_Print_Area_11_8">#REF!</definedName>
    <definedName name="Excel_BuiltIn_Print_Area_11_9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2_1_1_1_1">#REF!</definedName>
    <definedName name="Excel_BuiltIn_Print_Area_12_1_1_1_1_1">#REF!</definedName>
    <definedName name="Excel_BuiltIn_Print_Area_12_1_10">#REF!</definedName>
    <definedName name="Excel_BuiltIn_Print_Area_12_1_11">#REF!</definedName>
    <definedName name="Excel_BuiltIn_Print_Area_12_1_12">#REF!</definedName>
    <definedName name="Excel_BuiltIn_Print_Area_12_1_13">#REF!</definedName>
    <definedName name="Excel_BuiltIn_Print_Area_12_1_14">#REF!</definedName>
    <definedName name="Excel_BuiltIn_Print_Area_12_1_15">#REF!</definedName>
    <definedName name="Excel_BuiltIn_Print_Area_12_1_16">#REF!</definedName>
    <definedName name="Excel_BuiltIn_Print_Area_12_1_17">#REF!</definedName>
    <definedName name="Excel_BuiltIn_Print_Area_12_1_18">#REF!</definedName>
    <definedName name="Excel_BuiltIn_Print_Area_12_1_19">#REF!</definedName>
    <definedName name="Excel_BuiltIn_Print_Area_12_1_2">#REF!</definedName>
    <definedName name="Excel_BuiltIn_Print_Area_12_1_20">#REF!</definedName>
    <definedName name="Excel_BuiltIn_Print_Area_12_1_21">#REF!</definedName>
    <definedName name="Excel_BuiltIn_Print_Area_12_1_22">#REF!</definedName>
    <definedName name="Excel_BuiltIn_Print_Area_12_1_23">#REF!</definedName>
    <definedName name="Excel_BuiltIn_Print_Area_12_1_24">#REF!</definedName>
    <definedName name="Excel_BuiltIn_Print_Area_12_1_25">#REF!</definedName>
    <definedName name="Excel_BuiltIn_Print_Area_12_1_26">#REF!</definedName>
    <definedName name="Excel_BuiltIn_Print_Area_12_1_27">#REF!</definedName>
    <definedName name="Excel_BuiltIn_Print_Area_12_1_28">#REF!</definedName>
    <definedName name="Excel_BuiltIn_Print_Area_12_1_29">#REF!</definedName>
    <definedName name="Excel_BuiltIn_Print_Area_12_1_3">#REF!</definedName>
    <definedName name="Excel_BuiltIn_Print_Area_12_1_30">#REF!</definedName>
    <definedName name="Excel_BuiltIn_Print_Area_12_1_31">#REF!</definedName>
    <definedName name="Excel_BuiltIn_Print_Area_12_1_32">#REF!</definedName>
    <definedName name="Excel_BuiltIn_Print_Area_12_1_33">#REF!</definedName>
    <definedName name="Excel_BuiltIn_Print_Area_12_1_34">#REF!</definedName>
    <definedName name="Excel_BuiltIn_Print_Area_12_1_35">#REF!</definedName>
    <definedName name="Excel_BuiltIn_Print_Area_12_1_36">#REF!</definedName>
    <definedName name="Excel_BuiltIn_Print_Area_12_1_37">#REF!</definedName>
    <definedName name="Excel_BuiltIn_Print_Area_12_1_4">#REF!</definedName>
    <definedName name="Excel_BuiltIn_Print_Area_12_1_5">#REF!</definedName>
    <definedName name="Excel_BuiltIn_Print_Area_12_1_6">#REF!</definedName>
    <definedName name="Excel_BuiltIn_Print_Area_12_1_7">#REF!</definedName>
    <definedName name="Excel_BuiltIn_Print_Area_12_1_8">#REF!</definedName>
    <definedName name="Excel_BuiltIn_Print_Area_12_1_9">#REF!</definedName>
    <definedName name="Excel_BuiltIn_Print_Area_12_10">#REF!</definedName>
    <definedName name="Excel_BuiltIn_Print_Area_12_11">#REF!</definedName>
    <definedName name="Excel_BuiltIn_Print_Area_12_12">#REF!</definedName>
    <definedName name="Excel_BuiltIn_Print_Area_12_13">#REF!</definedName>
    <definedName name="Excel_BuiltIn_Print_Area_12_14">#REF!</definedName>
    <definedName name="Excel_BuiltIn_Print_Area_12_15">#REF!</definedName>
    <definedName name="Excel_BuiltIn_Print_Area_12_16">#REF!</definedName>
    <definedName name="Excel_BuiltIn_Print_Area_12_17">#REF!</definedName>
    <definedName name="Excel_BuiltIn_Print_Area_12_18">#REF!</definedName>
    <definedName name="Excel_BuiltIn_Print_Area_12_19">#REF!</definedName>
    <definedName name="Excel_BuiltIn_Print_Area_12_2">#REF!</definedName>
    <definedName name="Excel_BuiltIn_Print_Area_12_20">#REF!</definedName>
    <definedName name="Excel_BuiltIn_Print_Area_12_21">#REF!</definedName>
    <definedName name="Excel_BuiltIn_Print_Area_12_22">#REF!</definedName>
    <definedName name="Excel_BuiltIn_Print_Area_12_23">#REF!</definedName>
    <definedName name="Excel_BuiltIn_Print_Area_12_24">#REF!</definedName>
    <definedName name="Excel_BuiltIn_Print_Area_12_25">#REF!</definedName>
    <definedName name="Excel_BuiltIn_Print_Area_12_26">#REF!</definedName>
    <definedName name="Excel_BuiltIn_Print_Area_12_27">#REF!</definedName>
    <definedName name="Excel_BuiltIn_Print_Area_12_28">#REF!</definedName>
    <definedName name="Excel_BuiltIn_Print_Area_12_29">#REF!</definedName>
    <definedName name="Excel_BuiltIn_Print_Area_12_3">#REF!</definedName>
    <definedName name="Excel_BuiltIn_Print_Area_12_30">#REF!</definedName>
    <definedName name="Excel_BuiltIn_Print_Area_12_31">#REF!</definedName>
    <definedName name="Excel_BuiltIn_Print_Area_12_32">#REF!</definedName>
    <definedName name="Excel_BuiltIn_Print_Area_12_33">#REF!</definedName>
    <definedName name="Excel_BuiltIn_Print_Area_12_34">#REF!</definedName>
    <definedName name="Excel_BuiltIn_Print_Area_12_35">#REF!</definedName>
    <definedName name="Excel_BuiltIn_Print_Area_12_36">#REF!</definedName>
    <definedName name="Excel_BuiltIn_Print_Area_12_37">#REF!</definedName>
    <definedName name="Excel_BuiltIn_Print_Area_12_4">#REF!</definedName>
    <definedName name="Excel_BuiltIn_Print_Area_12_5">#REF!</definedName>
    <definedName name="Excel_BuiltIn_Print_Area_12_6">#REF!</definedName>
    <definedName name="Excel_BuiltIn_Print_Area_12_7">#REF!</definedName>
    <definedName name="Excel_BuiltIn_Print_Area_12_8">#REF!</definedName>
    <definedName name="Excel_BuiltIn_Print_Area_12_9">#REF!</definedName>
    <definedName name="Excel_BuiltIn_Print_Area_13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4_10">#REF!</definedName>
    <definedName name="Excel_BuiltIn_Print_Area_14_11">#REF!</definedName>
    <definedName name="Excel_BuiltIn_Print_Area_14_12">#REF!</definedName>
    <definedName name="Excel_BuiltIn_Print_Area_14_13">#REF!</definedName>
    <definedName name="Excel_BuiltIn_Print_Area_14_14">#REF!</definedName>
    <definedName name="Excel_BuiltIn_Print_Area_14_15">#REF!</definedName>
    <definedName name="Excel_BuiltIn_Print_Area_14_16">#REF!</definedName>
    <definedName name="Excel_BuiltIn_Print_Area_14_17">#REF!</definedName>
    <definedName name="Excel_BuiltIn_Print_Area_14_18">#REF!</definedName>
    <definedName name="Excel_BuiltIn_Print_Area_14_19">#REF!</definedName>
    <definedName name="Excel_BuiltIn_Print_Area_14_2">#REF!</definedName>
    <definedName name="Excel_BuiltIn_Print_Area_14_20">#REF!</definedName>
    <definedName name="Excel_BuiltIn_Print_Area_14_21">#REF!</definedName>
    <definedName name="Excel_BuiltIn_Print_Area_14_22">#REF!</definedName>
    <definedName name="Excel_BuiltIn_Print_Area_14_23">#REF!</definedName>
    <definedName name="Excel_BuiltIn_Print_Area_14_24">#REF!</definedName>
    <definedName name="Excel_BuiltIn_Print_Area_14_25">#REF!</definedName>
    <definedName name="Excel_BuiltIn_Print_Area_14_26">#REF!</definedName>
    <definedName name="Excel_BuiltIn_Print_Area_14_27">#REF!</definedName>
    <definedName name="Excel_BuiltIn_Print_Area_14_28">#REF!</definedName>
    <definedName name="Excel_BuiltIn_Print_Area_14_29">#REF!</definedName>
    <definedName name="Excel_BuiltIn_Print_Area_14_3">#REF!</definedName>
    <definedName name="Excel_BuiltIn_Print_Area_14_30">#REF!</definedName>
    <definedName name="Excel_BuiltIn_Print_Area_14_31">#REF!</definedName>
    <definedName name="Excel_BuiltIn_Print_Area_14_32">#REF!</definedName>
    <definedName name="Excel_BuiltIn_Print_Area_14_33">#REF!</definedName>
    <definedName name="Excel_BuiltIn_Print_Area_14_34">#REF!</definedName>
    <definedName name="Excel_BuiltIn_Print_Area_14_35">#REF!</definedName>
    <definedName name="Excel_BuiltIn_Print_Area_14_36">#REF!</definedName>
    <definedName name="Excel_BuiltIn_Print_Area_14_37">#REF!</definedName>
    <definedName name="Excel_BuiltIn_Print_Area_14_4">#REF!</definedName>
    <definedName name="Excel_BuiltIn_Print_Area_14_5">#REF!</definedName>
    <definedName name="Excel_BuiltIn_Print_Area_14_6">#REF!</definedName>
    <definedName name="Excel_BuiltIn_Print_Area_14_7">#REF!</definedName>
    <definedName name="Excel_BuiltIn_Print_Area_14_8">#REF!</definedName>
    <definedName name="Excel_BuiltIn_Print_Area_14_9">#REF!</definedName>
    <definedName name="Excel_BuiltIn_Print_Area_15">#REF!</definedName>
    <definedName name="Excel_BuiltIn_Print_Area_17">#REF!</definedName>
    <definedName name="Excel_BuiltIn_Print_Area_18">#REF!</definedName>
    <definedName name="Excel_BuiltIn_Print_Area_19">#REF!</definedName>
    <definedName name="Excel_BuiltIn_Print_Area_2">#REF!</definedName>
    <definedName name="Excel_BuiltIn_Print_Area_2_1">#REF!</definedName>
    <definedName name="Excel_BuiltIn_Print_Area_2_1_1">#REF!</definedName>
    <definedName name="Excel_BuiltIn_Print_Area_2_1_1_1">#REF!</definedName>
    <definedName name="Excel_BuiltIn_Print_Area_2_1_1_1_1">#REF!</definedName>
    <definedName name="Excel_BuiltIn_Print_Area_2_1_1_1_1_1">#REF!</definedName>
    <definedName name="Excel_BuiltIn_Print_Area_2_1_1_1_1_1_1">#REF!</definedName>
    <definedName name="Excel_BuiltIn_Print_Area_2_1_1_1_1_1_1_1">#REF!</definedName>
    <definedName name="Excel_BuiltIn_Print_Area_2_1_1_1_1_1_1_1_1">#REF!</definedName>
    <definedName name="Excel_BuiltIn_Print_Area_2_1_1_1_1_1_1_1_1_1">#REF!</definedName>
    <definedName name="Excel_BuiltIn_Print_Area_2_1_1_1_1_1_1_1_1_1_1">#REF!</definedName>
    <definedName name="Excel_BuiltIn_Print_Area_2_1_1_1_1_1_1_1_1_1_1_1">#REF!</definedName>
    <definedName name="Excel_BuiltIn_Print_Area_2_1_1_1_1_10">#REF!</definedName>
    <definedName name="Excel_BuiltIn_Print_Area_2_1_1_1_1_11">#REF!</definedName>
    <definedName name="Excel_BuiltIn_Print_Area_2_1_1_1_1_12">#REF!</definedName>
    <definedName name="Excel_BuiltIn_Print_Area_2_1_1_1_1_13">#REF!</definedName>
    <definedName name="Excel_BuiltIn_Print_Area_2_1_1_1_1_14">#REF!</definedName>
    <definedName name="Excel_BuiltIn_Print_Area_2_1_1_1_1_15">#REF!</definedName>
    <definedName name="Excel_BuiltIn_Print_Area_2_1_1_1_1_16">#REF!</definedName>
    <definedName name="Excel_BuiltIn_Print_Area_2_1_1_1_1_17">#REF!</definedName>
    <definedName name="Excel_BuiltIn_Print_Area_2_1_1_1_1_18">#REF!</definedName>
    <definedName name="Excel_BuiltIn_Print_Area_2_1_1_1_1_19">#REF!</definedName>
    <definedName name="Excel_BuiltIn_Print_Area_2_1_1_1_1_2">#REF!</definedName>
    <definedName name="Excel_BuiltIn_Print_Area_2_1_1_1_1_20">#REF!</definedName>
    <definedName name="Excel_BuiltIn_Print_Area_2_1_1_1_1_21">#REF!</definedName>
    <definedName name="Excel_BuiltIn_Print_Area_2_1_1_1_1_22">#REF!</definedName>
    <definedName name="Excel_BuiltIn_Print_Area_2_1_1_1_1_23">#REF!</definedName>
    <definedName name="Excel_BuiltIn_Print_Area_2_1_1_1_1_24">#REF!</definedName>
    <definedName name="Excel_BuiltIn_Print_Area_2_1_1_1_1_25">#REF!</definedName>
    <definedName name="Excel_BuiltIn_Print_Area_2_1_1_1_1_26">#REF!</definedName>
    <definedName name="Excel_BuiltIn_Print_Area_2_1_1_1_1_27">#REF!</definedName>
    <definedName name="Excel_BuiltIn_Print_Area_2_1_1_1_1_28">#REF!</definedName>
    <definedName name="Excel_BuiltIn_Print_Area_2_1_1_1_1_29">#REF!</definedName>
    <definedName name="Excel_BuiltIn_Print_Area_2_1_1_1_1_3">#REF!</definedName>
    <definedName name="Excel_BuiltIn_Print_Area_2_1_1_1_1_30">#REF!</definedName>
    <definedName name="Excel_BuiltIn_Print_Area_2_1_1_1_1_31">#REF!</definedName>
    <definedName name="Excel_BuiltIn_Print_Area_2_1_1_1_1_32">#REF!</definedName>
    <definedName name="Excel_BuiltIn_Print_Area_2_1_1_1_1_33">#REF!</definedName>
    <definedName name="Excel_BuiltIn_Print_Area_2_1_1_1_1_34">#REF!</definedName>
    <definedName name="Excel_BuiltIn_Print_Area_2_1_1_1_1_35">#REF!</definedName>
    <definedName name="Excel_BuiltIn_Print_Area_2_1_1_1_1_36">#REF!</definedName>
    <definedName name="Excel_BuiltIn_Print_Area_2_1_1_1_1_37">#REF!</definedName>
    <definedName name="Excel_BuiltIn_Print_Area_2_1_1_1_1_4">#REF!</definedName>
    <definedName name="Excel_BuiltIn_Print_Area_2_1_1_1_1_5">#REF!</definedName>
    <definedName name="Excel_BuiltIn_Print_Area_2_1_1_1_1_6">#REF!</definedName>
    <definedName name="Excel_BuiltIn_Print_Area_2_1_1_1_1_7">#REF!</definedName>
    <definedName name="Excel_BuiltIn_Print_Area_2_1_1_1_1_8">#REF!</definedName>
    <definedName name="Excel_BuiltIn_Print_Area_2_1_1_1_1_9">#REF!</definedName>
    <definedName name="Excel_BuiltIn_Print_Area_2_1_1_1_10">#REF!</definedName>
    <definedName name="Excel_BuiltIn_Print_Area_2_1_1_1_11">#REF!</definedName>
    <definedName name="Excel_BuiltIn_Print_Area_2_1_1_1_12">#REF!</definedName>
    <definedName name="Excel_BuiltIn_Print_Area_2_1_1_1_13">#REF!</definedName>
    <definedName name="Excel_BuiltIn_Print_Area_2_1_1_1_14">#REF!</definedName>
    <definedName name="Excel_BuiltIn_Print_Area_2_1_1_1_15">#REF!</definedName>
    <definedName name="Excel_BuiltIn_Print_Area_2_1_1_1_16">#REF!</definedName>
    <definedName name="Excel_BuiltIn_Print_Area_2_1_1_1_17">#REF!</definedName>
    <definedName name="Excel_BuiltIn_Print_Area_2_1_1_1_18">#REF!</definedName>
    <definedName name="Excel_BuiltIn_Print_Area_2_1_1_1_19">#REF!</definedName>
    <definedName name="Excel_BuiltIn_Print_Area_2_1_1_1_2">#REF!</definedName>
    <definedName name="Excel_BuiltIn_Print_Area_2_1_1_1_20">#REF!</definedName>
    <definedName name="Excel_BuiltIn_Print_Area_2_1_1_1_21">#REF!</definedName>
    <definedName name="Excel_BuiltIn_Print_Area_2_1_1_1_22">#REF!</definedName>
    <definedName name="Excel_BuiltIn_Print_Area_2_1_1_1_23">#REF!</definedName>
    <definedName name="Excel_BuiltIn_Print_Area_2_1_1_1_24">#REF!</definedName>
    <definedName name="Excel_BuiltIn_Print_Area_2_1_1_1_25">#REF!</definedName>
    <definedName name="Excel_BuiltIn_Print_Area_2_1_1_1_26">#REF!</definedName>
    <definedName name="Excel_BuiltIn_Print_Area_2_1_1_1_27">#REF!</definedName>
    <definedName name="Excel_BuiltIn_Print_Area_2_1_1_1_28">#REF!</definedName>
    <definedName name="Excel_BuiltIn_Print_Area_2_1_1_1_29">#REF!</definedName>
    <definedName name="Excel_BuiltIn_Print_Area_2_1_1_1_3">#REF!</definedName>
    <definedName name="Excel_BuiltIn_Print_Area_2_1_1_1_30">#REF!</definedName>
    <definedName name="Excel_BuiltIn_Print_Area_2_1_1_1_31">#REF!</definedName>
    <definedName name="Excel_BuiltIn_Print_Area_2_1_1_1_32">#REF!</definedName>
    <definedName name="Excel_BuiltIn_Print_Area_2_1_1_1_33">#REF!</definedName>
    <definedName name="Excel_BuiltIn_Print_Area_2_1_1_1_34">#REF!</definedName>
    <definedName name="Excel_BuiltIn_Print_Area_2_1_1_1_35">#REF!</definedName>
    <definedName name="Excel_BuiltIn_Print_Area_2_1_1_1_36">#REF!</definedName>
    <definedName name="Excel_BuiltIn_Print_Area_2_1_1_1_37">#REF!</definedName>
    <definedName name="Excel_BuiltIn_Print_Area_2_1_1_1_4">#REF!</definedName>
    <definedName name="Excel_BuiltIn_Print_Area_2_1_1_1_5">#REF!</definedName>
    <definedName name="Excel_BuiltIn_Print_Area_2_1_1_1_6">#REF!</definedName>
    <definedName name="Excel_BuiltIn_Print_Area_2_1_1_1_7">#REF!</definedName>
    <definedName name="Excel_BuiltIn_Print_Area_2_1_1_1_8">#REF!</definedName>
    <definedName name="Excel_BuiltIn_Print_Area_2_1_1_1_9">#REF!</definedName>
    <definedName name="Excel_BuiltIn_Print_Area_2_1_1_10">#REF!</definedName>
    <definedName name="Excel_BuiltIn_Print_Area_2_1_1_11">#REF!</definedName>
    <definedName name="Excel_BuiltIn_Print_Area_2_1_1_12">#REF!</definedName>
    <definedName name="Excel_BuiltIn_Print_Area_2_1_1_13">#REF!</definedName>
    <definedName name="Excel_BuiltIn_Print_Area_2_1_1_14">#REF!</definedName>
    <definedName name="Excel_BuiltIn_Print_Area_2_1_1_15">#REF!</definedName>
    <definedName name="Excel_BuiltIn_Print_Area_2_1_1_16">#REF!</definedName>
    <definedName name="Excel_BuiltIn_Print_Area_2_1_1_17">#REF!</definedName>
    <definedName name="Excel_BuiltIn_Print_Area_2_1_1_18">#REF!</definedName>
    <definedName name="Excel_BuiltIn_Print_Area_2_1_1_19">#REF!</definedName>
    <definedName name="Excel_BuiltIn_Print_Area_2_1_1_2">#REF!</definedName>
    <definedName name="Excel_BuiltIn_Print_Area_2_1_1_20">#REF!</definedName>
    <definedName name="Excel_BuiltIn_Print_Area_2_1_1_21">#REF!</definedName>
    <definedName name="Excel_BuiltIn_Print_Area_2_1_1_22">#REF!</definedName>
    <definedName name="Excel_BuiltIn_Print_Area_2_1_1_23">#REF!</definedName>
    <definedName name="Excel_BuiltIn_Print_Area_2_1_1_24">#REF!</definedName>
    <definedName name="Excel_BuiltIn_Print_Area_2_1_1_25">#REF!</definedName>
    <definedName name="Excel_BuiltIn_Print_Area_2_1_1_26">#REF!</definedName>
    <definedName name="Excel_BuiltIn_Print_Area_2_1_1_27">#REF!</definedName>
    <definedName name="Excel_BuiltIn_Print_Area_2_1_1_28">#REF!</definedName>
    <definedName name="Excel_BuiltIn_Print_Area_2_1_1_29">#REF!</definedName>
    <definedName name="Excel_BuiltIn_Print_Area_2_1_1_3">#REF!</definedName>
    <definedName name="Excel_BuiltIn_Print_Area_2_1_1_30">#REF!</definedName>
    <definedName name="Excel_BuiltIn_Print_Area_2_1_1_31">#REF!</definedName>
    <definedName name="Excel_BuiltIn_Print_Area_2_1_1_32">#REF!</definedName>
    <definedName name="Excel_BuiltIn_Print_Area_2_1_1_33">#REF!</definedName>
    <definedName name="Excel_BuiltIn_Print_Area_2_1_1_34">#REF!</definedName>
    <definedName name="Excel_BuiltIn_Print_Area_2_1_1_35">#REF!</definedName>
    <definedName name="Excel_BuiltIn_Print_Area_2_1_1_36">#REF!</definedName>
    <definedName name="Excel_BuiltIn_Print_Area_2_1_1_37">#REF!</definedName>
    <definedName name="Excel_BuiltIn_Print_Area_2_1_1_38">#REF!</definedName>
    <definedName name="Excel_BuiltIn_Print_Area_2_1_1_39">#REF!</definedName>
    <definedName name="Excel_BuiltIn_Print_Area_2_1_1_4">#REF!</definedName>
    <definedName name="Excel_BuiltIn_Print_Area_2_1_1_40">#REF!</definedName>
    <definedName name="Excel_BuiltIn_Print_Area_2_1_1_41">#REF!</definedName>
    <definedName name="Excel_BuiltIn_Print_Area_2_1_1_42">#REF!</definedName>
    <definedName name="Excel_BuiltIn_Print_Area_2_1_1_43">#REF!</definedName>
    <definedName name="Excel_BuiltIn_Print_Area_2_1_1_44">#REF!</definedName>
    <definedName name="Excel_BuiltIn_Print_Area_2_1_1_45">#REF!</definedName>
    <definedName name="Excel_BuiltIn_Print_Area_2_1_1_46">#REF!</definedName>
    <definedName name="Excel_BuiltIn_Print_Area_2_1_1_47">#REF!</definedName>
    <definedName name="Excel_BuiltIn_Print_Area_2_1_1_48">#REF!</definedName>
    <definedName name="Excel_BuiltIn_Print_Area_2_1_1_49">#REF!</definedName>
    <definedName name="Excel_BuiltIn_Print_Area_2_1_1_5">#REF!</definedName>
    <definedName name="Excel_BuiltIn_Print_Area_2_1_1_50">#REF!</definedName>
    <definedName name="Excel_BuiltIn_Print_Area_2_1_1_51">#REF!</definedName>
    <definedName name="Excel_BuiltIn_Print_Area_2_1_1_52">#REF!</definedName>
    <definedName name="Excel_BuiltIn_Print_Area_2_1_1_53">#REF!</definedName>
    <definedName name="Excel_BuiltIn_Print_Area_2_1_1_54">#REF!</definedName>
    <definedName name="Excel_BuiltIn_Print_Area_2_1_1_55">#REF!</definedName>
    <definedName name="Excel_BuiltIn_Print_Area_2_1_1_56">#REF!</definedName>
    <definedName name="Excel_BuiltIn_Print_Area_2_1_1_57">#REF!</definedName>
    <definedName name="Excel_BuiltIn_Print_Area_2_1_1_58">#REF!</definedName>
    <definedName name="Excel_BuiltIn_Print_Area_2_1_1_59">#REF!</definedName>
    <definedName name="Excel_BuiltIn_Print_Area_2_1_1_6">#REF!</definedName>
    <definedName name="Excel_BuiltIn_Print_Area_2_1_1_60">#REF!</definedName>
    <definedName name="Excel_BuiltIn_Print_Area_2_1_1_61">#REF!</definedName>
    <definedName name="Excel_BuiltIn_Print_Area_2_1_1_62">#REF!</definedName>
    <definedName name="Excel_BuiltIn_Print_Area_2_1_1_63">#REF!</definedName>
    <definedName name="Excel_BuiltIn_Print_Area_2_1_1_64">#REF!</definedName>
    <definedName name="Excel_BuiltIn_Print_Area_2_1_1_65">#REF!</definedName>
    <definedName name="Excel_BuiltIn_Print_Area_2_1_1_66">#REF!</definedName>
    <definedName name="Excel_BuiltIn_Print_Area_2_1_1_67">#REF!</definedName>
    <definedName name="Excel_BuiltIn_Print_Area_2_1_1_68">#REF!</definedName>
    <definedName name="Excel_BuiltIn_Print_Area_2_1_1_69">#REF!</definedName>
    <definedName name="Excel_BuiltIn_Print_Area_2_1_1_7">#REF!</definedName>
    <definedName name="Excel_BuiltIn_Print_Area_2_1_1_70">#REF!</definedName>
    <definedName name="Excel_BuiltIn_Print_Area_2_1_1_71">#REF!</definedName>
    <definedName name="Excel_BuiltIn_Print_Area_2_1_1_72">#REF!</definedName>
    <definedName name="Excel_BuiltIn_Print_Area_2_1_1_73">#REF!</definedName>
    <definedName name="Excel_BuiltIn_Print_Area_2_1_1_74">#REF!</definedName>
    <definedName name="Excel_BuiltIn_Print_Area_2_1_1_75">#REF!</definedName>
    <definedName name="Excel_BuiltIn_Print_Area_2_1_1_8">#REF!</definedName>
    <definedName name="Excel_BuiltIn_Print_Area_2_1_1_9">#REF!</definedName>
    <definedName name="Excel_BuiltIn_Print_Area_2_1_10">#REF!</definedName>
    <definedName name="Excel_BuiltIn_Print_Area_2_1_11">#REF!</definedName>
    <definedName name="Excel_BuiltIn_Print_Area_2_1_12">#REF!</definedName>
    <definedName name="Excel_BuiltIn_Print_Area_2_1_13">#REF!</definedName>
    <definedName name="Excel_BuiltIn_Print_Area_2_1_14">#REF!</definedName>
    <definedName name="Excel_BuiltIn_Print_Area_2_1_15">#REF!</definedName>
    <definedName name="Excel_BuiltIn_Print_Area_2_1_16">#REF!</definedName>
    <definedName name="Excel_BuiltIn_Print_Area_2_1_17">#REF!</definedName>
    <definedName name="Excel_BuiltIn_Print_Area_2_1_18">#REF!</definedName>
    <definedName name="Excel_BuiltIn_Print_Area_2_1_19">#REF!</definedName>
    <definedName name="Excel_BuiltIn_Print_Area_2_1_2">#REF!</definedName>
    <definedName name="Excel_BuiltIn_Print_Area_2_1_20">#REF!</definedName>
    <definedName name="Excel_BuiltIn_Print_Area_2_1_21">#REF!</definedName>
    <definedName name="Excel_BuiltIn_Print_Area_2_1_22">#REF!</definedName>
    <definedName name="Excel_BuiltIn_Print_Area_2_1_23">#REF!</definedName>
    <definedName name="Excel_BuiltIn_Print_Area_2_1_24">#REF!</definedName>
    <definedName name="Excel_BuiltIn_Print_Area_2_1_25">#REF!</definedName>
    <definedName name="Excel_BuiltIn_Print_Area_2_1_26">#REF!</definedName>
    <definedName name="Excel_BuiltIn_Print_Area_2_1_27">#REF!</definedName>
    <definedName name="Excel_BuiltIn_Print_Area_2_1_28">#REF!</definedName>
    <definedName name="Excel_BuiltIn_Print_Area_2_1_29">#REF!</definedName>
    <definedName name="Excel_BuiltIn_Print_Area_2_1_3">#REF!</definedName>
    <definedName name="Excel_BuiltIn_Print_Area_2_1_30">#REF!</definedName>
    <definedName name="Excel_BuiltIn_Print_Area_2_1_31">#REF!</definedName>
    <definedName name="Excel_BuiltIn_Print_Area_2_1_32">#REF!</definedName>
    <definedName name="Excel_BuiltIn_Print_Area_2_1_33">#REF!</definedName>
    <definedName name="Excel_BuiltIn_Print_Area_2_1_34">#REF!</definedName>
    <definedName name="Excel_BuiltIn_Print_Area_2_1_35">#REF!</definedName>
    <definedName name="Excel_BuiltIn_Print_Area_2_1_36">#REF!</definedName>
    <definedName name="Excel_BuiltIn_Print_Area_2_1_37">#REF!</definedName>
    <definedName name="Excel_BuiltIn_Print_Area_2_1_4">#REF!</definedName>
    <definedName name="Excel_BuiltIn_Print_Area_2_1_5">#REF!</definedName>
    <definedName name="Excel_BuiltIn_Print_Area_2_1_6">#REF!</definedName>
    <definedName name="Excel_BuiltIn_Print_Area_2_1_7">#REF!</definedName>
    <definedName name="Excel_BuiltIn_Print_Area_2_1_8">#REF!</definedName>
    <definedName name="Excel_BuiltIn_Print_Area_2_1_9">#REF!</definedName>
    <definedName name="Excel_BuiltIn_Print_Area_2_10">#REF!</definedName>
    <definedName name="Excel_BuiltIn_Print_Area_2_11">#REF!</definedName>
    <definedName name="Excel_BuiltIn_Print_Area_2_12">#REF!</definedName>
    <definedName name="Excel_BuiltIn_Print_Area_2_13">#REF!</definedName>
    <definedName name="Excel_BuiltIn_Print_Area_2_14">#REF!</definedName>
    <definedName name="Excel_BuiltIn_Print_Area_2_15">#REF!</definedName>
    <definedName name="Excel_BuiltIn_Print_Area_2_16">#REF!</definedName>
    <definedName name="Excel_BuiltIn_Print_Area_2_17">#REF!</definedName>
    <definedName name="Excel_BuiltIn_Print_Area_2_18">#REF!</definedName>
    <definedName name="Excel_BuiltIn_Print_Area_2_19">#REF!</definedName>
    <definedName name="Excel_BuiltIn_Print_Area_2_2">#REF!</definedName>
    <definedName name="Excel_BuiltIn_Print_Area_2_20">#REF!</definedName>
    <definedName name="Excel_BuiltIn_Print_Area_2_21">#REF!</definedName>
    <definedName name="Excel_BuiltIn_Print_Area_2_22">#REF!</definedName>
    <definedName name="Excel_BuiltIn_Print_Area_2_23">#REF!</definedName>
    <definedName name="Excel_BuiltIn_Print_Area_2_24">#REF!</definedName>
    <definedName name="Excel_BuiltIn_Print_Area_2_25">#REF!</definedName>
    <definedName name="Excel_BuiltIn_Print_Area_2_26">#REF!</definedName>
    <definedName name="Excel_BuiltIn_Print_Area_2_27">#REF!</definedName>
    <definedName name="Excel_BuiltIn_Print_Area_2_28">#REF!</definedName>
    <definedName name="Excel_BuiltIn_Print_Area_2_29">#REF!</definedName>
    <definedName name="Excel_BuiltIn_Print_Area_2_3">#REF!</definedName>
    <definedName name="Excel_BuiltIn_Print_Area_2_30">#REF!</definedName>
    <definedName name="Excel_BuiltIn_Print_Area_2_31">#REF!</definedName>
    <definedName name="Excel_BuiltIn_Print_Area_2_32">#REF!</definedName>
    <definedName name="Excel_BuiltIn_Print_Area_2_33">#REF!</definedName>
    <definedName name="Excel_BuiltIn_Print_Area_2_34">#REF!</definedName>
    <definedName name="Excel_BuiltIn_Print_Area_2_35">#REF!</definedName>
    <definedName name="Excel_BuiltIn_Print_Area_2_36">#REF!</definedName>
    <definedName name="Excel_BuiltIn_Print_Area_2_37">#REF!</definedName>
    <definedName name="Excel_BuiltIn_Print_Area_2_4">#REF!</definedName>
    <definedName name="Excel_BuiltIn_Print_Area_2_5">#REF!</definedName>
    <definedName name="Excel_BuiltIn_Print_Area_2_6">#REF!</definedName>
    <definedName name="Excel_BuiltIn_Print_Area_2_7">#REF!</definedName>
    <definedName name="Excel_BuiltIn_Print_Area_2_8">#REF!</definedName>
    <definedName name="Excel_BuiltIn_Print_Area_2_9">#REF!</definedName>
    <definedName name="Excel_BuiltIn_Print_Area_20">"$#REF!.$A$1:$P$90"</definedName>
    <definedName name="Excel_BuiltIn_Print_Area_20_1" localSheetId="5">#REF!</definedName>
    <definedName name="Excel_BuiltIn_Print_Area_20_1">#REF!</definedName>
    <definedName name="Excel_BuiltIn_Print_Area_21" localSheetId="5">#REF!</definedName>
    <definedName name="Excel_BuiltIn_Print_Area_21">#REF!</definedName>
    <definedName name="Excel_BuiltIn_Print_Area_22">"$#REF!.$A$1:$J$90"</definedName>
    <definedName name="Excel_BuiltIn_Print_Area_22_1" localSheetId="5">#REF!</definedName>
    <definedName name="Excel_BuiltIn_Print_Area_22_1">#REF!</definedName>
    <definedName name="Excel_BuiltIn_Print_Area_23" localSheetId="5">#REF!</definedName>
    <definedName name="Excel_BuiltIn_Print_Area_23">#REF!</definedName>
    <definedName name="Excel_BuiltIn_Print_Area_24" localSheetId="5">#REF!</definedName>
    <definedName name="Excel_BuiltIn_Print_Area_24">#REF!</definedName>
    <definedName name="Excel_BuiltIn_Print_Area_25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">#REF!</definedName>
    <definedName name="Excel_BuiltIn_Print_Area_3_1_1_1_1">#REF!</definedName>
    <definedName name="Excel_BuiltIn_Print_Area_3_1_1_1_1_1">#REF!</definedName>
    <definedName name="Excel_BuiltIn_Print_Area_3_1_1_1_1_1_1">#REF!</definedName>
    <definedName name="Excel_BuiltIn_Print_Area_3_1_1_1_1_1_1_1">#REF!</definedName>
    <definedName name="Excel_BuiltIn_Print_Area_3_1_1_1_1_1_1_1_1">#REF!</definedName>
    <definedName name="Excel_BuiltIn_Print_Area_3_1_1_1_10">#REF!</definedName>
    <definedName name="Excel_BuiltIn_Print_Area_3_1_1_1_11">#REF!</definedName>
    <definedName name="Excel_BuiltIn_Print_Area_3_1_1_1_12">#REF!</definedName>
    <definedName name="Excel_BuiltIn_Print_Area_3_1_1_1_13">#REF!</definedName>
    <definedName name="Excel_BuiltIn_Print_Area_3_1_1_1_14">#REF!</definedName>
    <definedName name="Excel_BuiltIn_Print_Area_3_1_1_1_15">#REF!</definedName>
    <definedName name="Excel_BuiltIn_Print_Area_3_1_1_1_16">#REF!</definedName>
    <definedName name="Excel_BuiltIn_Print_Area_3_1_1_1_17">#REF!</definedName>
    <definedName name="Excel_BuiltIn_Print_Area_3_1_1_1_18">#REF!</definedName>
    <definedName name="Excel_BuiltIn_Print_Area_3_1_1_1_19">#REF!</definedName>
    <definedName name="Excel_BuiltIn_Print_Area_3_1_1_1_2">#REF!</definedName>
    <definedName name="Excel_BuiltIn_Print_Area_3_1_1_1_20">#REF!</definedName>
    <definedName name="Excel_BuiltIn_Print_Area_3_1_1_1_21">#REF!</definedName>
    <definedName name="Excel_BuiltIn_Print_Area_3_1_1_1_22">#REF!</definedName>
    <definedName name="Excel_BuiltIn_Print_Area_3_1_1_1_23">#REF!</definedName>
    <definedName name="Excel_BuiltIn_Print_Area_3_1_1_1_24">#REF!</definedName>
    <definedName name="Excel_BuiltIn_Print_Area_3_1_1_1_25">#REF!</definedName>
    <definedName name="Excel_BuiltIn_Print_Area_3_1_1_1_26">#REF!</definedName>
    <definedName name="Excel_BuiltIn_Print_Area_3_1_1_1_27">#REF!</definedName>
    <definedName name="Excel_BuiltIn_Print_Area_3_1_1_1_28">#REF!</definedName>
    <definedName name="Excel_BuiltIn_Print_Area_3_1_1_1_29">#REF!</definedName>
    <definedName name="Excel_BuiltIn_Print_Area_3_1_1_1_3">#REF!</definedName>
    <definedName name="Excel_BuiltIn_Print_Area_3_1_1_1_30">#REF!</definedName>
    <definedName name="Excel_BuiltIn_Print_Area_3_1_1_1_31">#REF!</definedName>
    <definedName name="Excel_BuiltIn_Print_Area_3_1_1_1_32">#REF!</definedName>
    <definedName name="Excel_BuiltIn_Print_Area_3_1_1_1_33">#REF!</definedName>
    <definedName name="Excel_BuiltIn_Print_Area_3_1_1_1_34">#REF!</definedName>
    <definedName name="Excel_BuiltIn_Print_Area_3_1_1_1_35">#REF!</definedName>
    <definedName name="Excel_BuiltIn_Print_Area_3_1_1_1_36">#REF!</definedName>
    <definedName name="Excel_BuiltIn_Print_Area_3_1_1_1_37">#REF!</definedName>
    <definedName name="Excel_BuiltIn_Print_Area_3_1_1_1_4">#REF!</definedName>
    <definedName name="Excel_BuiltIn_Print_Area_3_1_1_1_5">#REF!</definedName>
    <definedName name="Excel_BuiltIn_Print_Area_3_1_1_1_6">#REF!</definedName>
    <definedName name="Excel_BuiltIn_Print_Area_3_1_1_1_7">#REF!</definedName>
    <definedName name="Excel_BuiltIn_Print_Area_3_1_1_1_8">#REF!</definedName>
    <definedName name="Excel_BuiltIn_Print_Area_3_1_1_1_9">#REF!</definedName>
    <definedName name="Excel_BuiltIn_Print_Area_3_1_1_10">#REF!</definedName>
    <definedName name="Excel_BuiltIn_Print_Area_3_1_1_11">#REF!</definedName>
    <definedName name="Excel_BuiltIn_Print_Area_3_1_1_12">#REF!</definedName>
    <definedName name="Excel_BuiltIn_Print_Area_3_1_1_13">#REF!</definedName>
    <definedName name="Excel_BuiltIn_Print_Area_3_1_1_14">#REF!</definedName>
    <definedName name="Excel_BuiltIn_Print_Area_3_1_1_15">#REF!</definedName>
    <definedName name="Excel_BuiltIn_Print_Area_3_1_1_16">#REF!</definedName>
    <definedName name="Excel_BuiltIn_Print_Area_3_1_1_17">#REF!</definedName>
    <definedName name="Excel_BuiltIn_Print_Area_3_1_1_18">#REF!</definedName>
    <definedName name="Excel_BuiltIn_Print_Area_3_1_1_19">#REF!</definedName>
    <definedName name="Excel_BuiltIn_Print_Area_3_1_1_2">#REF!</definedName>
    <definedName name="Excel_BuiltIn_Print_Area_3_1_1_20">#REF!</definedName>
    <definedName name="Excel_BuiltIn_Print_Area_3_1_1_21">#REF!</definedName>
    <definedName name="Excel_BuiltIn_Print_Area_3_1_1_22">#REF!</definedName>
    <definedName name="Excel_BuiltIn_Print_Area_3_1_1_23">#REF!</definedName>
    <definedName name="Excel_BuiltIn_Print_Area_3_1_1_24">#REF!</definedName>
    <definedName name="Excel_BuiltIn_Print_Area_3_1_1_25">#REF!</definedName>
    <definedName name="Excel_BuiltIn_Print_Area_3_1_1_26">#REF!</definedName>
    <definedName name="Excel_BuiltIn_Print_Area_3_1_1_27">#REF!</definedName>
    <definedName name="Excel_BuiltIn_Print_Area_3_1_1_28">#REF!</definedName>
    <definedName name="Excel_BuiltIn_Print_Area_3_1_1_29">#REF!</definedName>
    <definedName name="Excel_BuiltIn_Print_Area_3_1_1_3">#REF!</definedName>
    <definedName name="Excel_BuiltIn_Print_Area_3_1_1_30">#REF!</definedName>
    <definedName name="Excel_BuiltIn_Print_Area_3_1_1_31">#REF!</definedName>
    <definedName name="Excel_BuiltIn_Print_Area_3_1_1_32">#REF!</definedName>
    <definedName name="Excel_BuiltIn_Print_Area_3_1_1_33">#REF!</definedName>
    <definedName name="Excel_BuiltIn_Print_Area_3_1_1_34">#REF!</definedName>
    <definedName name="Excel_BuiltIn_Print_Area_3_1_1_35">#REF!</definedName>
    <definedName name="Excel_BuiltIn_Print_Area_3_1_1_36">#REF!</definedName>
    <definedName name="Excel_BuiltIn_Print_Area_3_1_1_37">#REF!</definedName>
    <definedName name="Excel_BuiltIn_Print_Area_3_1_1_4">#REF!</definedName>
    <definedName name="Excel_BuiltIn_Print_Area_3_1_1_5">#REF!</definedName>
    <definedName name="Excel_BuiltIn_Print_Area_3_1_1_6">#REF!</definedName>
    <definedName name="Excel_BuiltIn_Print_Area_3_1_1_7">#REF!</definedName>
    <definedName name="Excel_BuiltIn_Print_Area_3_1_1_8">#REF!</definedName>
    <definedName name="Excel_BuiltIn_Print_Area_3_1_1_9">#REF!</definedName>
    <definedName name="Excel_BuiltIn_Print_Area_3_1_10">#REF!</definedName>
    <definedName name="Excel_BuiltIn_Print_Area_3_1_11">#REF!</definedName>
    <definedName name="Excel_BuiltIn_Print_Area_3_1_12">#REF!</definedName>
    <definedName name="Excel_BuiltIn_Print_Area_3_1_13">#REF!</definedName>
    <definedName name="Excel_BuiltIn_Print_Area_3_1_14">#REF!</definedName>
    <definedName name="Excel_BuiltIn_Print_Area_3_1_15">#REF!</definedName>
    <definedName name="Excel_BuiltIn_Print_Area_3_1_16">#REF!</definedName>
    <definedName name="Excel_BuiltIn_Print_Area_3_1_17">#REF!</definedName>
    <definedName name="Excel_BuiltIn_Print_Area_3_1_18">#REF!</definedName>
    <definedName name="Excel_BuiltIn_Print_Area_3_1_19">#REF!</definedName>
    <definedName name="Excel_BuiltIn_Print_Area_3_1_2">#REF!</definedName>
    <definedName name="Excel_BuiltIn_Print_Area_3_1_20">#REF!</definedName>
    <definedName name="Excel_BuiltIn_Print_Area_3_1_21">#REF!</definedName>
    <definedName name="Excel_BuiltIn_Print_Area_3_1_22">#REF!</definedName>
    <definedName name="Excel_BuiltIn_Print_Area_3_1_23">#REF!</definedName>
    <definedName name="Excel_BuiltIn_Print_Area_3_1_24">#REF!</definedName>
    <definedName name="Excel_BuiltIn_Print_Area_3_1_25">#REF!</definedName>
    <definedName name="Excel_BuiltIn_Print_Area_3_1_26">#REF!</definedName>
    <definedName name="Excel_BuiltIn_Print_Area_3_1_27">#REF!</definedName>
    <definedName name="Excel_BuiltIn_Print_Area_3_1_28">#REF!</definedName>
    <definedName name="Excel_BuiltIn_Print_Area_3_1_29">#REF!</definedName>
    <definedName name="Excel_BuiltIn_Print_Area_3_1_3">#REF!</definedName>
    <definedName name="Excel_BuiltIn_Print_Area_3_1_30">#REF!</definedName>
    <definedName name="Excel_BuiltIn_Print_Area_3_1_31">#REF!</definedName>
    <definedName name="Excel_BuiltIn_Print_Area_3_1_32">#REF!</definedName>
    <definedName name="Excel_BuiltIn_Print_Area_3_1_33">#REF!</definedName>
    <definedName name="Excel_BuiltIn_Print_Area_3_1_34">#REF!</definedName>
    <definedName name="Excel_BuiltIn_Print_Area_3_1_35">#REF!</definedName>
    <definedName name="Excel_BuiltIn_Print_Area_3_1_36">#REF!</definedName>
    <definedName name="Excel_BuiltIn_Print_Area_3_1_37">#REF!</definedName>
    <definedName name="Excel_BuiltIn_Print_Area_3_1_4">#REF!</definedName>
    <definedName name="Excel_BuiltIn_Print_Area_3_1_5">#REF!</definedName>
    <definedName name="Excel_BuiltIn_Print_Area_3_1_6">#REF!</definedName>
    <definedName name="Excel_BuiltIn_Print_Area_3_1_7">#REF!</definedName>
    <definedName name="Excel_BuiltIn_Print_Area_3_1_8">#REF!</definedName>
    <definedName name="Excel_BuiltIn_Print_Area_3_1_9">#REF!</definedName>
    <definedName name="Excel_BuiltIn_Print_Area_3_10">#REF!</definedName>
    <definedName name="Excel_BuiltIn_Print_Area_3_11">#REF!</definedName>
    <definedName name="Excel_BuiltIn_Print_Area_3_12">#REF!</definedName>
    <definedName name="Excel_BuiltIn_Print_Area_3_13">#REF!</definedName>
    <definedName name="Excel_BuiltIn_Print_Area_3_14">#REF!</definedName>
    <definedName name="Excel_BuiltIn_Print_Area_3_15">#REF!</definedName>
    <definedName name="Excel_BuiltIn_Print_Area_3_16">#REF!</definedName>
    <definedName name="Excel_BuiltIn_Print_Area_3_17">#REF!</definedName>
    <definedName name="Excel_BuiltIn_Print_Area_3_18">#REF!</definedName>
    <definedName name="Excel_BuiltIn_Print_Area_3_19">#REF!</definedName>
    <definedName name="Excel_BuiltIn_Print_Area_3_2">#REF!</definedName>
    <definedName name="Excel_BuiltIn_Print_Area_3_20">#REF!</definedName>
    <definedName name="Excel_BuiltIn_Print_Area_3_21">#REF!</definedName>
    <definedName name="Excel_BuiltIn_Print_Area_3_22">#REF!</definedName>
    <definedName name="Excel_BuiltIn_Print_Area_3_23">#REF!</definedName>
    <definedName name="Excel_BuiltIn_Print_Area_3_24">#REF!</definedName>
    <definedName name="Excel_BuiltIn_Print_Area_3_25">#REF!</definedName>
    <definedName name="Excel_BuiltIn_Print_Area_3_26">#REF!</definedName>
    <definedName name="Excel_BuiltIn_Print_Area_3_27">#REF!</definedName>
    <definedName name="Excel_BuiltIn_Print_Area_3_28">#REF!</definedName>
    <definedName name="Excel_BuiltIn_Print_Area_3_29">#REF!</definedName>
    <definedName name="Excel_BuiltIn_Print_Area_3_3">#REF!</definedName>
    <definedName name="Excel_BuiltIn_Print_Area_3_30">#REF!</definedName>
    <definedName name="Excel_BuiltIn_Print_Area_3_31">#REF!</definedName>
    <definedName name="Excel_BuiltIn_Print_Area_3_32">#REF!</definedName>
    <definedName name="Excel_BuiltIn_Print_Area_3_33">#REF!</definedName>
    <definedName name="Excel_BuiltIn_Print_Area_3_34">#REF!</definedName>
    <definedName name="Excel_BuiltIn_Print_Area_3_35">#REF!</definedName>
    <definedName name="Excel_BuiltIn_Print_Area_3_36">#REF!</definedName>
    <definedName name="Excel_BuiltIn_Print_Area_3_37">#REF!</definedName>
    <definedName name="Excel_BuiltIn_Print_Area_3_4">#REF!</definedName>
    <definedName name="Excel_BuiltIn_Print_Area_3_5">#REF!</definedName>
    <definedName name="Excel_BuiltIn_Print_Area_3_6">#REF!</definedName>
    <definedName name="Excel_BuiltIn_Print_Area_3_7">#REF!</definedName>
    <definedName name="Excel_BuiltIn_Print_Area_3_8">#REF!</definedName>
    <definedName name="Excel_BuiltIn_Print_Area_3_9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37">#REF!</definedName>
    <definedName name="Excel_BuiltIn_Print_Area_38">#REF!</definedName>
    <definedName name="Excel_BuiltIn_Print_Area_39">#REF!</definedName>
    <definedName name="Excel_BuiltIn_Print_Area_4">#REF!</definedName>
    <definedName name="Excel_BuiltIn_Print_Area_4_1">#REF!</definedName>
    <definedName name="Excel_BuiltIn_Print_Area_4_1_1">#REF!</definedName>
    <definedName name="Excel_BuiltIn_Print_Area_4_1_1_1">#REF!</definedName>
    <definedName name="Excel_BuiltIn_Print_Area_4_1_1_1_1">#REF!</definedName>
    <definedName name="Excel_BuiltIn_Print_Area_4_1_1_1_1_1">#REF!</definedName>
    <definedName name="Excel_BuiltIn_Print_Area_4_1_1_1_1_1_1">#REF!</definedName>
    <definedName name="Excel_BuiltIn_Print_Area_4_1_1_1_1_1_1_1">#REF!</definedName>
    <definedName name="Excel_BuiltIn_Print_Area_4_1_1_1_1_1_1_1_1">#REF!</definedName>
    <definedName name="Excel_BuiltIn_Print_Area_4_1_1_1_1_1_1_1_1_1">#REF!</definedName>
    <definedName name="Excel_BuiltIn_Print_Area_4_1_1_1_1_10">#REF!</definedName>
    <definedName name="Excel_BuiltIn_Print_Area_4_1_1_1_1_11">#REF!</definedName>
    <definedName name="Excel_BuiltIn_Print_Area_4_1_1_1_1_12">#REF!</definedName>
    <definedName name="Excel_BuiltIn_Print_Area_4_1_1_1_1_13">#REF!</definedName>
    <definedName name="Excel_BuiltIn_Print_Area_4_1_1_1_1_14">#REF!</definedName>
    <definedName name="Excel_BuiltIn_Print_Area_4_1_1_1_1_15">#REF!</definedName>
    <definedName name="Excel_BuiltIn_Print_Area_4_1_1_1_1_16">#REF!</definedName>
    <definedName name="Excel_BuiltIn_Print_Area_4_1_1_1_1_17">#REF!</definedName>
    <definedName name="Excel_BuiltIn_Print_Area_4_1_1_1_1_18">#REF!</definedName>
    <definedName name="Excel_BuiltIn_Print_Area_4_1_1_1_1_19">#REF!</definedName>
    <definedName name="Excel_BuiltIn_Print_Area_4_1_1_1_1_2">#REF!</definedName>
    <definedName name="Excel_BuiltIn_Print_Area_4_1_1_1_1_20">#REF!</definedName>
    <definedName name="Excel_BuiltIn_Print_Area_4_1_1_1_1_21">#REF!</definedName>
    <definedName name="Excel_BuiltIn_Print_Area_4_1_1_1_1_22">#REF!</definedName>
    <definedName name="Excel_BuiltIn_Print_Area_4_1_1_1_1_23">#REF!</definedName>
    <definedName name="Excel_BuiltIn_Print_Area_4_1_1_1_1_24">#REF!</definedName>
    <definedName name="Excel_BuiltIn_Print_Area_4_1_1_1_1_25">#REF!</definedName>
    <definedName name="Excel_BuiltIn_Print_Area_4_1_1_1_1_26">#REF!</definedName>
    <definedName name="Excel_BuiltIn_Print_Area_4_1_1_1_1_27">#REF!</definedName>
    <definedName name="Excel_BuiltIn_Print_Area_4_1_1_1_1_28">#REF!</definedName>
    <definedName name="Excel_BuiltIn_Print_Area_4_1_1_1_1_29">#REF!</definedName>
    <definedName name="Excel_BuiltIn_Print_Area_4_1_1_1_1_3">#REF!</definedName>
    <definedName name="Excel_BuiltIn_Print_Area_4_1_1_1_1_30">#REF!</definedName>
    <definedName name="Excel_BuiltIn_Print_Area_4_1_1_1_1_31">#REF!</definedName>
    <definedName name="Excel_BuiltIn_Print_Area_4_1_1_1_1_32">#REF!</definedName>
    <definedName name="Excel_BuiltIn_Print_Area_4_1_1_1_1_33">#REF!</definedName>
    <definedName name="Excel_BuiltIn_Print_Area_4_1_1_1_1_34">#REF!</definedName>
    <definedName name="Excel_BuiltIn_Print_Area_4_1_1_1_1_35">#REF!</definedName>
    <definedName name="Excel_BuiltIn_Print_Area_4_1_1_1_1_36">#REF!</definedName>
    <definedName name="Excel_BuiltIn_Print_Area_4_1_1_1_1_37">#REF!</definedName>
    <definedName name="Excel_BuiltIn_Print_Area_4_1_1_1_1_4">#REF!</definedName>
    <definedName name="Excel_BuiltIn_Print_Area_4_1_1_1_1_5">#REF!</definedName>
    <definedName name="Excel_BuiltIn_Print_Area_4_1_1_1_1_6">#REF!</definedName>
    <definedName name="Excel_BuiltIn_Print_Area_4_1_1_1_1_7">#REF!</definedName>
    <definedName name="Excel_BuiltIn_Print_Area_4_1_1_1_1_8">#REF!</definedName>
    <definedName name="Excel_BuiltIn_Print_Area_4_1_1_1_1_9">#REF!</definedName>
    <definedName name="Excel_BuiltIn_Print_Area_4_1_1_1_10">#REF!</definedName>
    <definedName name="Excel_BuiltIn_Print_Area_4_1_1_1_11">#REF!</definedName>
    <definedName name="Excel_BuiltIn_Print_Area_4_1_1_1_12">#REF!</definedName>
    <definedName name="Excel_BuiltIn_Print_Area_4_1_1_1_13">#REF!</definedName>
    <definedName name="Excel_BuiltIn_Print_Area_4_1_1_1_14">#REF!</definedName>
    <definedName name="Excel_BuiltIn_Print_Area_4_1_1_1_15">#REF!</definedName>
    <definedName name="Excel_BuiltIn_Print_Area_4_1_1_1_16">#REF!</definedName>
    <definedName name="Excel_BuiltIn_Print_Area_4_1_1_1_17">#REF!</definedName>
    <definedName name="Excel_BuiltIn_Print_Area_4_1_1_1_18">#REF!</definedName>
    <definedName name="Excel_BuiltIn_Print_Area_4_1_1_1_19">#REF!</definedName>
    <definedName name="Excel_BuiltIn_Print_Area_4_1_1_1_2">#REF!</definedName>
    <definedName name="Excel_BuiltIn_Print_Area_4_1_1_1_20">#REF!</definedName>
    <definedName name="Excel_BuiltIn_Print_Area_4_1_1_1_21">#REF!</definedName>
    <definedName name="Excel_BuiltIn_Print_Area_4_1_1_1_22">#REF!</definedName>
    <definedName name="Excel_BuiltIn_Print_Area_4_1_1_1_23">#REF!</definedName>
    <definedName name="Excel_BuiltIn_Print_Area_4_1_1_1_24">#REF!</definedName>
    <definedName name="Excel_BuiltIn_Print_Area_4_1_1_1_25">#REF!</definedName>
    <definedName name="Excel_BuiltIn_Print_Area_4_1_1_1_26">#REF!</definedName>
    <definedName name="Excel_BuiltIn_Print_Area_4_1_1_1_27">#REF!</definedName>
    <definedName name="Excel_BuiltIn_Print_Area_4_1_1_1_28">#REF!</definedName>
    <definedName name="Excel_BuiltIn_Print_Area_4_1_1_1_29">#REF!</definedName>
    <definedName name="Excel_BuiltIn_Print_Area_4_1_1_1_3">#REF!</definedName>
    <definedName name="Excel_BuiltIn_Print_Area_4_1_1_1_30">#REF!</definedName>
    <definedName name="Excel_BuiltIn_Print_Area_4_1_1_1_31">#REF!</definedName>
    <definedName name="Excel_BuiltIn_Print_Area_4_1_1_1_32">#REF!</definedName>
    <definedName name="Excel_BuiltIn_Print_Area_4_1_1_1_33">#REF!</definedName>
    <definedName name="Excel_BuiltIn_Print_Area_4_1_1_1_34">#REF!</definedName>
    <definedName name="Excel_BuiltIn_Print_Area_4_1_1_1_35">#REF!</definedName>
    <definedName name="Excel_BuiltIn_Print_Area_4_1_1_1_36">#REF!</definedName>
    <definedName name="Excel_BuiltIn_Print_Area_4_1_1_1_37">#REF!</definedName>
    <definedName name="Excel_BuiltIn_Print_Area_4_1_1_1_4">#REF!</definedName>
    <definedName name="Excel_BuiltIn_Print_Area_4_1_1_1_5">#REF!</definedName>
    <definedName name="Excel_BuiltIn_Print_Area_4_1_1_1_6">#REF!</definedName>
    <definedName name="Excel_BuiltIn_Print_Area_4_1_1_1_7">#REF!</definedName>
    <definedName name="Excel_BuiltIn_Print_Area_4_1_1_1_8">#REF!</definedName>
    <definedName name="Excel_BuiltIn_Print_Area_4_1_1_1_9">#REF!</definedName>
    <definedName name="Excel_BuiltIn_Print_Area_4_1_1_10">#REF!</definedName>
    <definedName name="Excel_BuiltIn_Print_Area_4_1_1_11">#REF!</definedName>
    <definedName name="Excel_BuiltIn_Print_Area_4_1_1_12">#REF!</definedName>
    <definedName name="Excel_BuiltIn_Print_Area_4_1_1_13">#REF!</definedName>
    <definedName name="Excel_BuiltIn_Print_Area_4_1_1_14">#REF!</definedName>
    <definedName name="Excel_BuiltIn_Print_Area_4_1_1_15">#REF!</definedName>
    <definedName name="Excel_BuiltIn_Print_Area_4_1_1_16">#REF!</definedName>
    <definedName name="Excel_BuiltIn_Print_Area_4_1_1_17">#REF!</definedName>
    <definedName name="Excel_BuiltIn_Print_Area_4_1_1_18">#REF!</definedName>
    <definedName name="Excel_BuiltIn_Print_Area_4_1_1_19">#REF!</definedName>
    <definedName name="Excel_BuiltIn_Print_Area_4_1_1_2">#REF!</definedName>
    <definedName name="Excel_BuiltIn_Print_Area_4_1_1_20">#REF!</definedName>
    <definedName name="Excel_BuiltIn_Print_Area_4_1_1_21">#REF!</definedName>
    <definedName name="Excel_BuiltIn_Print_Area_4_1_1_22">#REF!</definedName>
    <definedName name="Excel_BuiltIn_Print_Area_4_1_1_23">#REF!</definedName>
    <definedName name="Excel_BuiltIn_Print_Area_4_1_1_24">#REF!</definedName>
    <definedName name="Excel_BuiltIn_Print_Area_4_1_1_25">#REF!</definedName>
    <definedName name="Excel_BuiltIn_Print_Area_4_1_1_26">#REF!</definedName>
    <definedName name="Excel_BuiltIn_Print_Area_4_1_1_27">#REF!</definedName>
    <definedName name="Excel_BuiltIn_Print_Area_4_1_1_28">#REF!</definedName>
    <definedName name="Excel_BuiltIn_Print_Area_4_1_1_29">#REF!</definedName>
    <definedName name="Excel_BuiltIn_Print_Area_4_1_1_3">#REF!</definedName>
    <definedName name="Excel_BuiltIn_Print_Area_4_1_1_30">#REF!</definedName>
    <definedName name="Excel_BuiltIn_Print_Area_4_1_1_31">#REF!</definedName>
    <definedName name="Excel_BuiltIn_Print_Area_4_1_1_32">#REF!</definedName>
    <definedName name="Excel_BuiltIn_Print_Area_4_1_1_33">#REF!</definedName>
    <definedName name="Excel_BuiltIn_Print_Area_4_1_1_34">#REF!</definedName>
    <definedName name="Excel_BuiltIn_Print_Area_4_1_1_35">#REF!</definedName>
    <definedName name="Excel_BuiltIn_Print_Area_4_1_1_36">#REF!</definedName>
    <definedName name="Excel_BuiltIn_Print_Area_4_1_1_37">#REF!</definedName>
    <definedName name="Excel_BuiltIn_Print_Area_4_1_1_38">#REF!</definedName>
    <definedName name="Excel_BuiltIn_Print_Area_4_1_1_39">#REF!</definedName>
    <definedName name="Excel_BuiltIn_Print_Area_4_1_1_4">#REF!</definedName>
    <definedName name="Excel_BuiltIn_Print_Area_4_1_1_40">#REF!</definedName>
    <definedName name="Excel_BuiltIn_Print_Area_4_1_1_41">#REF!</definedName>
    <definedName name="Excel_BuiltIn_Print_Area_4_1_1_42">#REF!</definedName>
    <definedName name="Excel_BuiltIn_Print_Area_4_1_1_43">#REF!</definedName>
    <definedName name="Excel_BuiltIn_Print_Area_4_1_1_44">#REF!</definedName>
    <definedName name="Excel_BuiltIn_Print_Area_4_1_1_45">#REF!</definedName>
    <definedName name="Excel_BuiltIn_Print_Area_4_1_1_46">#REF!</definedName>
    <definedName name="Excel_BuiltIn_Print_Area_4_1_1_47">#REF!</definedName>
    <definedName name="Excel_BuiltIn_Print_Area_4_1_1_48">#REF!</definedName>
    <definedName name="Excel_BuiltIn_Print_Area_4_1_1_49">#REF!</definedName>
    <definedName name="Excel_BuiltIn_Print_Area_4_1_1_5">#REF!</definedName>
    <definedName name="Excel_BuiltIn_Print_Area_4_1_1_50">#REF!</definedName>
    <definedName name="Excel_BuiltIn_Print_Area_4_1_1_51">#REF!</definedName>
    <definedName name="Excel_BuiltIn_Print_Area_4_1_1_52">#REF!</definedName>
    <definedName name="Excel_BuiltIn_Print_Area_4_1_1_53">#REF!</definedName>
    <definedName name="Excel_BuiltIn_Print_Area_4_1_1_54">#REF!</definedName>
    <definedName name="Excel_BuiltIn_Print_Area_4_1_1_55">#REF!</definedName>
    <definedName name="Excel_BuiltIn_Print_Area_4_1_1_56">#REF!</definedName>
    <definedName name="Excel_BuiltIn_Print_Area_4_1_1_57">#REF!</definedName>
    <definedName name="Excel_BuiltIn_Print_Area_4_1_1_58">#REF!</definedName>
    <definedName name="Excel_BuiltIn_Print_Area_4_1_1_59">#REF!</definedName>
    <definedName name="Excel_BuiltIn_Print_Area_4_1_1_6">#REF!</definedName>
    <definedName name="Excel_BuiltIn_Print_Area_4_1_1_60">#REF!</definedName>
    <definedName name="Excel_BuiltIn_Print_Area_4_1_1_61">#REF!</definedName>
    <definedName name="Excel_BuiltIn_Print_Area_4_1_1_62">#REF!</definedName>
    <definedName name="Excel_BuiltIn_Print_Area_4_1_1_63">#REF!</definedName>
    <definedName name="Excel_BuiltIn_Print_Area_4_1_1_64">#REF!</definedName>
    <definedName name="Excel_BuiltIn_Print_Area_4_1_1_65">#REF!</definedName>
    <definedName name="Excel_BuiltIn_Print_Area_4_1_1_66">#REF!</definedName>
    <definedName name="Excel_BuiltIn_Print_Area_4_1_1_67">#REF!</definedName>
    <definedName name="Excel_BuiltIn_Print_Area_4_1_1_68">#REF!</definedName>
    <definedName name="Excel_BuiltIn_Print_Area_4_1_1_69">#REF!</definedName>
    <definedName name="Excel_BuiltIn_Print_Area_4_1_1_7">#REF!</definedName>
    <definedName name="Excel_BuiltIn_Print_Area_4_1_1_70">#REF!</definedName>
    <definedName name="Excel_BuiltIn_Print_Area_4_1_1_71">#REF!</definedName>
    <definedName name="Excel_BuiltIn_Print_Area_4_1_1_72">#REF!</definedName>
    <definedName name="Excel_BuiltIn_Print_Area_4_1_1_73">#REF!</definedName>
    <definedName name="Excel_BuiltIn_Print_Area_4_1_1_74">#REF!</definedName>
    <definedName name="Excel_BuiltIn_Print_Area_4_1_1_75">#REF!</definedName>
    <definedName name="Excel_BuiltIn_Print_Area_4_1_1_8">#REF!</definedName>
    <definedName name="Excel_BuiltIn_Print_Area_4_1_1_9">#REF!</definedName>
    <definedName name="Excel_BuiltIn_Print_Area_4_1_10">#REF!</definedName>
    <definedName name="Excel_BuiltIn_Print_Area_4_1_11">#REF!</definedName>
    <definedName name="Excel_BuiltIn_Print_Area_4_1_12">#REF!</definedName>
    <definedName name="Excel_BuiltIn_Print_Area_4_1_13">#REF!</definedName>
    <definedName name="Excel_BuiltIn_Print_Area_4_1_14">#REF!</definedName>
    <definedName name="Excel_BuiltIn_Print_Area_4_1_15">#REF!</definedName>
    <definedName name="Excel_BuiltIn_Print_Area_4_1_16">#REF!</definedName>
    <definedName name="Excel_BuiltIn_Print_Area_4_1_17">#REF!</definedName>
    <definedName name="Excel_BuiltIn_Print_Area_4_1_18">#REF!</definedName>
    <definedName name="Excel_BuiltIn_Print_Area_4_1_19">#REF!</definedName>
    <definedName name="Excel_BuiltIn_Print_Area_4_1_2">#REF!</definedName>
    <definedName name="Excel_BuiltIn_Print_Area_4_1_20">#REF!</definedName>
    <definedName name="Excel_BuiltIn_Print_Area_4_1_21">#REF!</definedName>
    <definedName name="Excel_BuiltIn_Print_Area_4_1_22">#REF!</definedName>
    <definedName name="Excel_BuiltIn_Print_Area_4_1_23">#REF!</definedName>
    <definedName name="Excel_BuiltIn_Print_Area_4_1_24">#REF!</definedName>
    <definedName name="Excel_BuiltIn_Print_Area_4_1_25">#REF!</definedName>
    <definedName name="Excel_BuiltIn_Print_Area_4_1_26">#REF!</definedName>
    <definedName name="Excel_BuiltIn_Print_Area_4_1_27">#REF!</definedName>
    <definedName name="Excel_BuiltIn_Print_Area_4_1_28">#REF!</definedName>
    <definedName name="Excel_BuiltIn_Print_Area_4_1_29">#REF!</definedName>
    <definedName name="Excel_BuiltIn_Print_Area_4_1_3">#REF!</definedName>
    <definedName name="Excel_BuiltIn_Print_Area_4_1_30">#REF!</definedName>
    <definedName name="Excel_BuiltIn_Print_Area_4_1_31">#REF!</definedName>
    <definedName name="Excel_BuiltIn_Print_Area_4_1_32">#REF!</definedName>
    <definedName name="Excel_BuiltIn_Print_Area_4_1_33">#REF!</definedName>
    <definedName name="Excel_BuiltIn_Print_Area_4_1_34">#REF!</definedName>
    <definedName name="Excel_BuiltIn_Print_Area_4_1_35">#REF!</definedName>
    <definedName name="Excel_BuiltIn_Print_Area_4_1_36">#REF!</definedName>
    <definedName name="Excel_BuiltIn_Print_Area_4_1_37">#REF!</definedName>
    <definedName name="Excel_BuiltIn_Print_Area_4_1_4">#REF!</definedName>
    <definedName name="Excel_BuiltIn_Print_Area_4_1_5">#REF!</definedName>
    <definedName name="Excel_BuiltIn_Print_Area_4_1_6">#REF!</definedName>
    <definedName name="Excel_BuiltIn_Print_Area_4_1_7">#REF!</definedName>
    <definedName name="Excel_BuiltIn_Print_Area_4_1_8">#REF!</definedName>
    <definedName name="Excel_BuiltIn_Print_Area_4_1_9">#REF!</definedName>
    <definedName name="Excel_BuiltIn_Print_Area_4_10">#REF!</definedName>
    <definedName name="Excel_BuiltIn_Print_Area_4_11">#REF!</definedName>
    <definedName name="Excel_BuiltIn_Print_Area_4_12">#REF!</definedName>
    <definedName name="Excel_BuiltIn_Print_Area_4_13">#REF!</definedName>
    <definedName name="Excel_BuiltIn_Print_Area_4_14">#REF!</definedName>
    <definedName name="Excel_BuiltIn_Print_Area_4_15">#REF!</definedName>
    <definedName name="Excel_BuiltIn_Print_Area_4_16">#REF!</definedName>
    <definedName name="Excel_BuiltIn_Print_Area_4_17">#REF!</definedName>
    <definedName name="Excel_BuiltIn_Print_Area_4_18">#REF!</definedName>
    <definedName name="Excel_BuiltIn_Print_Area_4_19">#REF!</definedName>
    <definedName name="Excel_BuiltIn_Print_Area_4_2">#REF!</definedName>
    <definedName name="Excel_BuiltIn_Print_Area_4_20">#REF!</definedName>
    <definedName name="Excel_BuiltIn_Print_Area_4_21">#REF!</definedName>
    <definedName name="Excel_BuiltIn_Print_Area_4_22">#REF!</definedName>
    <definedName name="Excel_BuiltIn_Print_Area_4_23">#REF!</definedName>
    <definedName name="Excel_BuiltIn_Print_Area_4_24">#REF!</definedName>
    <definedName name="Excel_BuiltIn_Print_Area_4_25">#REF!</definedName>
    <definedName name="Excel_BuiltIn_Print_Area_4_26">#REF!</definedName>
    <definedName name="Excel_BuiltIn_Print_Area_4_27">#REF!</definedName>
    <definedName name="Excel_BuiltIn_Print_Area_4_28">#REF!</definedName>
    <definedName name="Excel_BuiltIn_Print_Area_4_29">#REF!</definedName>
    <definedName name="Excel_BuiltIn_Print_Area_4_3">#REF!</definedName>
    <definedName name="Excel_BuiltIn_Print_Area_4_30">#REF!</definedName>
    <definedName name="Excel_BuiltIn_Print_Area_4_31">#REF!</definedName>
    <definedName name="Excel_BuiltIn_Print_Area_4_32">#REF!</definedName>
    <definedName name="Excel_BuiltIn_Print_Area_4_33">#REF!</definedName>
    <definedName name="Excel_BuiltIn_Print_Area_4_34">#REF!</definedName>
    <definedName name="Excel_BuiltIn_Print_Area_4_35">#REF!</definedName>
    <definedName name="Excel_BuiltIn_Print_Area_4_36">#REF!</definedName>
    <definedName name="Excel_BuiltIn_Print_Area_4_37">#REF!</definedName>
    <definedName name="Excel_BuiltIn_Print_Area_4_4">#REF!</definedName>
    <definedName name="Excel_BuiltIn_Print_Area_4_5">#REF!</definedName>
    <definedName name="Excel_BuiltIn_Print_Area_4_6">#REF!</definedName>
    <definedName name="Excel_BuiltIn_Print_Area_4_7">#REF!</definedName>
    <definedName name="Excel_BuiltIn_Print_Area_4_8">#REF!</definedName>
    <definedName name="Excel_BuiltIn_Print_Area_4_9">#REF!</definedName>
    <definedName name="Excel_BuiltIn_Print_Area_40">#REF!</definedName>
    <definedName name="Excel_BuiltIn_Print_Area_41">#REF!</definedName>
    <definedName name="Excel_BuiltIn_Print_Area_5">#REF!</definedName>
    <definedName name="Excel_BuiltIn_Print_Area_5_1">#REF!</definedName>
    <definedName name="Excel_BuiltIn_Print_Area_5_1_1">#REF!</definedName>
    <definedName name="Excel_BuiltIn_Print_Area_5_1_1_1">#REF!</definedName>
    <definedName name="Excel_BuiltIn_Print_Area_5_1_1_1_1">#REF!</definedName>
    <definedName name="Excel_BuiltIn_Print_Area_5_1_1_1_1_1">#REF!</definedName>
    <definedName name="Excel_BuiltIn_Print_Area_5_1_1_10">#REF!</definedName>
    <definedName name="Excel_BuiltIn_Print_Area_5_1_1_11">#REF!</definedName>
    <definedName name="Excel_BuiltIn_Print_Area_5_1_1_12">#REF!</definedName>
    <definedName name="Excel_BuiltIn_Print_Area_5_1_1_13">#REF!</definedName>
    <definedName name="Excel_BuiltIn_Print_Area_5_1_1_14">#REF!</definedName>
    <definedName name="Excel_BuiltIn_Print_Area_5_1_1_15">#REF!</definedName>
    <definedName name="Excel_BuiltIn_Print_Area_5_1_1_16">#REF!</definedName>
    <definedName name="Excel_BuiltIn_Print_Area_5_1_1_17">#REF!</definedName>
    <definedName name="Excel_BuiltIn_Print_Area_5_1_1_18">#REF!</definedName>
    <definedName name="Excel_BuiltIn_Print_Area_5_1_1_19">#REF!</definedName>
    <definedName name="Excel_BuiltIn_Print_Area_5_1_1_2">#REF!</definedName>
    <definedName name="Excel_BuiltIn_Print_Area_5_1_1_20">#REF!</definedName>
    <definedName name="Excel_BuiltIn_Print_Area_5_1_1_21">#REF!</definedName>
    <definedName name="Excel_BuiltIn_Print_Area_5_1_1_22">#REF!</definedName>
    <definedName name="Excel_BuiltIn_Print_Area_5_1_1_23">#REF!</definedName>
    <definedName name="Excel_BuiltIn_Print_Area_5_1_1_24">#REF!</definedName>
    <definedName name="Excel_BuiltIn_Print_Area_5_1_1_25">#REF!</definedName>
    <definedName name="Excel_BuiltIn_Print_Area_5_1_1_26">#REF!</definedName>
    <definedName name="Excel_BuiltIn_Print_Area_5_1_1_27">#REF!</definedName>
    <definedName name="Excel_BuiltIn_Print_Area_5_1_1_28">#REF!</definedName>
    <definedName name="Excel_BuiltIn_Print_Area_5_1_1_29">#REF!</definedName>
    <definedName name="Excel_BuiltIn_Print_Area_5_1_1_3">#REF!</definedName>
    <definedName name="Excel_BuiltIn_Print_Area_5_1_1_30">#REF!</definedName>
    <definedName name="Excel_BuiltIn_Print_Area_5_1_1_31">#REF!</definedName>
    <definedName name="Excel_BuiltIn_Print_Area_5_1_1_32">#REF!</definedName>
    <definedName name="Excel_BuiltIn_Print_Area_5_1_1_33">#REF!</definedName>
    <definedName name="Excel_BuiltIn_Print_Area_5_1_1_34">#REF!</definedName>
    <definedName name="Excel_BuiltIn_Print_Area_5_1_1_35">#REF!</definedName>
    <definedName name="Excel_BuiltIn_Print_Area_5_1_1_36">#REF!</definedName>
    <definedName name="Excel_BuiltIn_Print_Area_5_1_1_37">#REF!</definedName>
    <definedName name="Excel_BuiltIn_Print_Area_5_1_1_4">#REF!</definedName>
    <definedName name="Excel_BuiltIn_Print_Area_5_1_1_5">#REF!</definedName>
    <definedName name="Excel_BuiltIn_Print_Area_5_1_1_6">#REF!</definedName>
    <definedName name="Excel_BuiltIn_Print_Area_5_1_1_7">#REF!</definedName>
    <definedName name="Excel_BuiltIn_Print_Area_5_1_1_8">#REF!</definedName>
    <definedName name="Excel_BuiltIn_Print_Area_5_1_1_9">#REF!</definedName>
    <definedName name="Excel_BuiltIn_Print_Area_5_1_10">#REF!</definedName>
    <definedName name="Excel_BuiltIn_Print_Area_5_1_11">#REF!</definedName>
    <definedName name="Excel_BuiltIn_Print_Area_5_1_12">#REF!</definedName>
    <definedName name="Excel_BuiltIn_Print_Area_5_1_13">#REF!</definedName>
    <definedName name="Excel_BuiltIn_Print_Area_5_1_14">#REF!</definedName>
    <definedName name="Excel_BuiltIn_Print_Area_5_1_15">#REF!</definedName>
    <definedName name="Excel_BuiltIn_Print_Area_5_1_16">#REF!</definedName>
    <definedName name="Excel_BuiltIn_Print_Area_5_1_17">#REF!</definedName>
    <definedName name="Excel_BuiltIn_Print_Area_5_1_18">#REF!</definedName>
    <definedName name="Excel_BuiltIn_Print_Area_5_1_19">#REF!</definedName>
    <definedName name="Excel_BuiltIn_Print_Area_5_1_2">#REF!</definedName>
    <definedName name="Excel_BuiltIn_Print_Area_5_1_20">#REF!</definedName>
    <definedName name="Excel_BuiltIn_Print_Area_5_1_21">#REF!</definedName>
    <definedName name="Excel_BuiltIn_Print_Area_5_1_22">#REF!</definedName>
    <definedName name="Excel_BuiltIn_Print_Area_5_1_23">#REF!</definedName>
    <definedName name="Excel_BuiltIn_Print_Area_5_1_24">#REF!</definedName>
    <definedName name="Excel_BuiltIn_Print_Area_5_1_25">#REF!</definedName>
    <definedName name="Excel_BuiltIn_Print_Area_5_1_26">#REF!</definedName>
    <definedName name="Excel_BuiltIn_Print_Area_5_1_27">#REF!</definedName>
    <definedName name="Excel_BuiltIn_Print_Area_5_1_28">#REF!</definedName>
    <definedName name="Excel_BuiltIn_Print_Area_5_1_29">#REF!</definedName>
    <definedName name="Excel_BuiltIn_Print_Area_5_1_3">#REF!</definedName>
    <definedName name="Excel_BuiltIn_Print_Area_5_1_30">#REF!</definedName>
    <definedName name="Excel_BuiltIn_Print_Area_5_1_31">#REF!</definedName>
    <definedName name="Excel_BuiltIn_Print_Area_5_1_32">#REF!</definedName>
    <definedName name="Excel_BuiltIn_Print_Area_5_1_33">#REF!</definedName>
    <definedName name="Excel_BuiltIn_Print_Area_5_1_34">#REF!</definedName>
    <definedName name="Excel_BuiltIn_Print_Area_5_1_35">#REF!</definedName>
    <definedName name="Excel_BuiltIn_Print_Area_5_1_36">#REF!</definedName>
    <definedName name="Excel_BuiltIn_Print_Area_5_1_37">#REF!</definedName>
    <definedName name="Excel_BuiltIn_Print_Area_5_1_4">#REF!</definedName>
    <definedName name="Excel_BuiltIn_Print_Area_5_1_5">#REF!</definedName>
    <definedName name="Excel_BuiltIn_Print_Area_5_1_6">#REF!</definedName>
    <definedName name="Excel_BuiltIn_Print_Area_5_1_7">#REF!</definedName>
    <definedName name="Excel_BuiltIn_Print_Area_5_1_8">#REF!</definedName>
    <definedName name="Excel_BuiltIn_Print_Area_5_1_9">#REF!</definedName>
    <definedName name="Excel_BuiltIn_Print_Area_5_10">#REF!</definedName>
    <definedName name="Excel_BuiltIn_Print_Area_5_11">#REF!</definedName>
    <definedName name="Excel_BuiltIn_Print_Area_5_12">#REF!</definedName>
    <definedName name="Excel_BuiltIn_Print_Area_5_13">#REF!</definedName>
    <definedName name="Excel_BuiltIn_Print_Area_5_14">#REF!</definedName>
    <definedName name="Excel_BuiltIn_Print_Area_5_15">#REF!</definedName>
    <definedName name="Excel_BuiltIn_Print_Area_5_16">#REF!</definedName>
    <definedName name="Excel_BuiltIn_Print_Area_5_17">#REF!</definedName>
    <definedName name="Excel_BuiltIn_Print_Area_5_18">#REF!</definedName>
    <definedName name="Excel_BuiltIn_Print_Area_5_19">#REF!</definedName>
    <definedName name="Excel_BuiltIn_Print_Area_5_2">#REF!</definedName>
    <definedName name="Excel_BuiltIn_Print_Area_5_20">#REF!</definedName>
    <definedName name="Excel_BuiltIn_Print_Area_5_21">#REF!</definedName>
    <definedName name="Excel_BuiltIn_Print_Area_5_22">#REF!</definedName>
    <definedName name="Excel_BuiltIn_Print_Area_5_23">#REF!</definedName>
    <definedName name="Excel_BuiltIn_Print_Area_5_24">#REF!</definedName>
    <definedName name="Excel_BuiltIn_Print_Area_5_25">#REF!</definedName>
    <definedName name="Excel_BuiltIn_Print_Area_5_26">#REF!</definedName>
    <definedName name="Excel_BuiltIn_Print_Area_5_27">#REF!</definedName>
    <definedName name="Excel_BuiltIn_Print_Area_5_28">#REF!</definedName>
    <definedName name="Excel_BuiltIn_Print_Area_5_29">#REF!</definedName>
    <definedName name="Excel_BuiltIn_Print_Area_5_3">#REF!</definedName>
    <definedName name="Excel_BuiltIn_Print_Area_5_30">#REF!</definedName>
    <definedName name="Excel_BuiltIn_Print_Area_5_31">#REF!</definedName>
    <definedName name="Excel_BuiltIn_Print_Area_5_32">#REF!</definedName>
    <definedName name="Excel_BuiltIn_Print_Area_5_33">#REF!</definedName>
    <definedName name="Excel_BuiltIn_Print_Area_5_34">#REF!</definedName>
    <definedName name="Excel_BuiltIn_Print_Area_5_35">#REF!</definedName>
    <definedName name="Excel_BuiltIn_Print_Area_5_36">#REF!</definedName>
    <definedName name="Excel_BuiltIn_Print_Area_5_37">#REF!</definedName>
    <definedName name="Excel_BuiltIn_Print_Area_5_4">#REF!</definedName>
    <definedName name="Excel_BuiltIn_Print_Area_5_5">#REF!</definedName>
    <definedName name="Excel_BuiltIn_Print_Area_5_6">#REF!</definedName>
    <definedName name="Excel_BuiltIn_Print_Area_5_7">#REF!</definedName>
    <definedName name="Excel_BuiltIn_Print_Area_5_8">#REF!</definedName>
    <definedName name="Excel_BuiltIn_Print_Area_5_9">#REF!</definedName>
    <definedName name="Excel_BuiltIn_Print_Area_6">#REF!</definedName>
    <definedName name="Excel_BuiltIn_Print_Area_6_1">#REF!</definedName>
    <definedName name="Excel_BuiltIn_Print_Area_6_1_1">#REF!</definedName>
    <definedName name="Excel_BuiltIn_Print_Area_6_1_1_1">#REF!</definedName>
    <definedName name="Excel_BuiltIn_Print_Area_6_1_10">#REF!</definedName>
    <definedName name="Excel_BuiltIn_Print_Area_6_1_11">#REF!</definedName>
    <definedName name="Excel_BuiltIn_Print_Area_6_1_12">#REF!</definedName>
    <definedName name="Excel_BuiltIn_Print_Area_6_1_13">#REF!</definedName>
    <definedName name="Excel_BuiltIn_Print_Area_6_1_14">#REF!</definedName>
    <definedName name="Excel_BuiltIn_Print_Area_6_1_15">#REF!</definedName>
    <definedName name="Excel_BuiltIn_Print_Area_6_1_16">#REF!</definedName>
    <definedName name="Excel_BuiltIn_Print_Area_6_1_17">#REF!</definedName>
    <definedName name="Excel_BuiltIn_Print_Area_6_1_18">#REF!</definedName>
    <definedName name="Excel_BuiltIn_Print_Area_6_1_19">#REF!</definedName>
    <definedName name="Excel_BuiltIn_Print_Area_6_1_2">#REF!</definedName>
    <definedName name="Excel_BuiltIn_Print_Area_6_1_20">#REF!</definedName>
    <definedName name="Excel_BuiltIn_Print_Area_6_1_21">#REF!</definedName>
    <definedName name="Excel_BuiltIn_Print_Area_6_1_22">#REF!</definedName>
    <definedName name="Excel_BuiltIn_Print_Area_6_1_23">#REF!</definedName>
    <definedName name="Excel_BuiltIn_Print_Area_6_1_24">#REF!</definedName>
    <definedName name="Excel_BuiltIn_Print_Area_6_1_25">#REF!</definedName>
    <definedName name="Excel_BuiltIn_Print_Area_6_1_26">#REF!</definedName>
    <definedName name="Excel_BuiltIn_Print_Area_6_1_27">#REF!</definedName>
    <definedName name="Excel_BuiltIn_Print_Area_6_1_28">#REF!</definedName>
    <definedName name="Excel_BuiltIn_Print_Area_6_1_29">#REF!</definedName>
    <definedName name="Excel_BuiltIn_Print_Area_6_1_3">#REF!</definedName>
    <definedName name="Excel_BuiltIn_Print_Area_6_1_30">#REF!</definedName>
    <definedName name="Excel_BuiltIn_Print_Area_6_1_31">#REF!</definedName>
    <definedName name="Excel_BuiltIn_Print_Area_6_1_32">#REF!</definedName>
    <definedName name="Excel_BuiltIn_Print_Area_6_1_33">#REF!</definedName>
    <definedName name="Excel_BuiltIn_Print_Area_6_1_34">#REF!</definedName>
    <definedName name="Excel_BuiltIn_Print_Area_6_1_35">#REF!</definedName>
    <definedName name="Excel_BuiltIn_Print_Area_6_1_36">#REF!</definedName>
    <definedName name="Excel_BuiltIn_Print_Area_6_1_37">#REF!</definedName>
    <definedName name="Excel_BuiltIn_Print_Area_6_1_4">#REF!</definedName>
    <definedName name="Excel_BuiltIn_Print_Area_6_1_5">#REF!</definedName>
    <definedName name="Excel_BuiltIn_Print_Area_6_1_6">#REF!</definedName>
    <definedName name="Excel_BuiltIn_Print_Area_6_1_7">#REF!</definedName>
    <definedName name="Excel_BuiltIn_Print_Area_6_1_8">#REF!</definedName>
    <definedName name="Excel_BuiltIn_Print_Area_6_1_9">#REF!</definedName>
    <definedName name="Excel_BuiltIn_Print_Area_6_10">#REF!</definedName>
    <definedName name="Excel_BuiltIn_Print_Area_6_11">#REF!</definedName>
    <definedName name="Excel_BuiltIn_Print_Area_6_12">#REF!</definedName>
    <definedName name="Excel_BuiltIn_Print_Area_6_13">#REF!</definedName>
    <definedName name="Excel_BuiltIn_Print_Area_6_14">#REF!</definedName>
    <definedName name="Excel_BuiltIn_Print_Area_6_15">#REF!</definedName>
    <definedName name="Excel_BuiltIn_Print_Area_6_16">#REF!</definedName>
    <definedName name="Excel_BuiltIn_Print_Area_6_17">#REF!</definedName>
    <definedName name="Excel_BuiltIn_Print_Area_6_18">#REF!</definedName>
    <definedName name="Excel_BuiltIn_Print_Area_6_19">#REF!</definedName>
    <definedName name="Excel_BuiltIn_Print_Area_6_2">#REF!</definedName>
    <definedName name="Excel_BuiltIn_Print_Area_6_20">#REF!</definedName>
    <definedName name="Excel_BuiltIn_Print_Area_6_21">#REF!</definedName>
    <definedName name="Excel_BuiltIn_Print_Area_6_22">#REF!</definedName>
    <definedName name="Excel_BuiltIn_Print_Area_6_23">#REF!</definedName>
    <definedName name="Excel_BuiltIn_Print_Area_6_24">#REF!</definedName>
    <definedName name="Excel_BuiltIn_Print_Area_6_25">#REF!</definedName>
    <definedName name="Excel_BuiltIn_Print_Area_6_26">#REF!</definedName>
    <definedName name="Excel_BuiltIn_Print_Area_6_27">#REF!</definedName>
    <definedName name="Excel_BuiltIn_Print_Area_6_28">#REF!</definedName>
    <definedName name="Excel_BuiltIn_Print_Area_6_29">#REF!</definedName>
    <definedName name="Excel_BuiltIn_Print_Area_6_3">#REF!</definedName>
    <definedName name="Excel_BuiltIn_Print_Area_6_30">#REF!</definedName>
    <definedName name="Excel_BuiltIn_Print_Area_6_31">#REF!</definedName>
    <definedName name="Excel_BuiltIn_Print_Area_6_32">#REF!</definedName>
    <definedName name="Excel_BuiltIn_Print_Area_6_33">#REF!</definedName>
    <definedName name="Excel_BuiltIn_Print_Area_6_34">#REF!</definedName>
    <definedName name="Excel_BuiltIn_Print_Area_6_35">#REF!</definedName>
    <definedName name="Excel_BuiltIn_Print_Area_6_36">#REF!</definedName>
    <definedName name="Excel_BuiltIn_Print_Area_6_37">#REF!</definedName>
    <definedName name="Excel_BuiltIn_Print_Area_6_4">#REF!</definedName>
    <definedName name="Excel_BuiltIn_Print_Area_6_5">#REF!</definedName>
    <definedName name="Excel_BuiltIn_Print_Area_6_6">#REF!</definedName>
    <definedName name="Excel_BuiltIn_Print_Area_6_7">#REF!</definedName>
    <definedName name="Excel_BuiltIn_Print_Area_6_8">#REF!</definedName>
    <definedName name="Excel_BuiltIn_Print_Area_6_9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7_1_1_1">#REF!</definedName>
    <definedName name="Excel_BuiltIn_Print_Area_7_1_1_1_1">#REF!</definedName>
    <definedName name="Excel_BuiltIn_Print_Area_7_1_1_1_1_1">#REF!</definedName>
    <definedName name="Excel_BuiltIn_Print_Area_7_1_1_10">#REF!</definedName>
    <definedName name="Excel_BuiltIn_Print_Area_7_1_1_11">#REF!</definedName>
    <definedName name="Excel_BuiltIn_Print_Area_7_1_1_12">#REF!</definedName>
    <definedName name="Excel_BuiltIn_Print_Area_7_1_1_13">#REF!</definedName>
    <definedName name="Excel_BuiltIn_Print_Area_7_1_1_14">#REF!</definedName>
    <definedName name="Excel_BuiltIn_Print_Area_7_1_1_15">#REF!</definedName>
    <definedName name="Excel_BuiltIn_Print_Area_7_1_1_16">#REF!</definedName>
    <definedName name="Excel_BuiltIn_Print_Area_7_1_1_17">#REF!</definedName>
    <definedName name="Excel_BuiltIn_Print_Area_7_1_1_18">#REF!</definedName>
    <definedName name="Excel_BuiltIn_Print_Area_7_1_1_19">#REF!</definedName>
    <definedName name="Excel_BuiltIn_Print_Area_7_1_1_2">#REF!</definedName>
    <definedName name="Excel_BuiltIn_Print_Area_7_1_1_20">#REF!</definedName>
    <definedName name="Excel_BuiltIn_Print_Area_7_1_1_21">#REF!</definedName>
    <definedName name="Excel_BuiltIn_Print_Area_7_1_1_22">#REF!</definedName>
    <definedName name="Excel_BuiltIn_Print_Area_7_1_1_23">#REF!</definedName>
    <definedName name="Excel_BuiltIn_Print_Area_7_1_1_24">#REF!</definedName>
    <definedName name="Excel_BuiltIn_Print_Area_7_1_1_25">#REF!</definedName>
    <definedName name="Excel_BuiltIn_Print_Area_7_1_1_26">#REF!</definedName>
    <definedName name="Excel_BuiltIn_Print_Area_7_1_1_27">#REF!</definedName>
    <definedName name="Excel_BuiltIn_Print_Area_7_1_1_28">#REF!</definedName>
    <definedName name="Excel_BuiltIn_Print_Area_7_1_1_29">#REF!</definedName>
    <definedName name="Excel_BuiltIn_Print_Area_7_1_1_3">#REF!</definedName>
    <definedName name="Excel_BuiltIn_Print_Area_7_1_1_30">#REF!</definedName>
    <definedName name="Excel_BuiltIn_Print_Area_7_1_1_31">#REF!</definedName>
    <definedName name="Excel_BuiltIn_Print_Area_7_1_1_32">#REF!</definedName>
    <definedName name="Excel_BuiltIn_Print_Area_7_1_1_33">#REF!</definedName>
    <definedName name="Excel_BuiltIn_Print_Area_7_1_1_34">#REF!</definedName>
    <definedName name="Excel_BuiltIn_Print_Area_7_1_1_35">#REF!</definedName>
    <definedName name="Excel_BuiltIn_Print_Area_7_1_1_36">#REF!</definedName>
    <definedName name="Excel_BuiltIn_Print_Area_7_1_1_37">#REF!</definedName>
    <definedName name="Excel_BuiltIn_Print_Area_7_1_1_4">#REF!</definedName>
    <definedName name="Excel_BuiltIn_Print_Area_7_1_1_5">#REF!</definedName>
    <definedName name="Excel_BuiltIn_Print_Area_7_1_1_6">#REF!</definedName>
    <definedName name="Excel_BuiltIn_Print_Area_7_1_1_7">#REF!</definedName>
    <definedName name="Excel_BuiltIn_Print_Area_7_1_1_8">#REF!</definedName>
    <definedName name="Excel_BuiltIn_Print_Area_7_1_1_9">#REF!</definedName>
    <definedName name="Excel_BuiltIn_Print_Area_7_1_10">#REF!</definedName>
    <definedName name="Excel_BuiltIn_Print_Area_7_1_11">#REF!</definedName>
    <definedName name="Excel_BuiltIn_Print_Area_7_1_12">#REF!</definedName>
    <definedName name="Excel_BuiltIn_Print_Area_7_1_13">#REF!</definedName>
    <definedName name="Excel_BuiltIn_Print_Area_7_1_14">#REF!</definedName>
    <definedName name="Excel_BuiltIn_Print_Area_7_1_15">#REF!</definedName>
    <definedName name="Excel_BuiltIn_Print_Area_7_1_16">#REF!</definedName>
    <definedName name="Excel_BuiltIn_Print_Area_7_1_17">#REF!</definedName>
    <definedName name="Excel_BuiltIn_Print_Area_7_1_18">#REF!</definedName>
    <definedName name="Excel_BuiltIn_Print_Area_7_1_19">#REF!</definedName>
    <definedName name="Excel_BuiltIn_Print_Area_7_1_2">#REF!</definedName>
    <definedName name="Excel_BuiltIn_Print_Area_7_1_20">#REF!</definedName>
    <definedName name="Excel_BuiltIn_Print_Area_7_1_21">#REF!</definedName>
    <definedName name="Excel_BuiltIn_Print_Area_7_1_22">#REF!</definedName>
    <definedName name="Excel_BuiltIn_Print_Area_7_1_23">#REF!</definedName>
    <definedName name="Excel_BuiltIn_Print_Area_7_1_24">#REF!</definedName>
    <definedName name="Excel_BuiltIn_Print_Area_7_1_25">#REF!</definedName>
    <definedName name="Excel_BuiltIn_Print_Area_7_1_26">#REF!</definedName>
    <definedName name="Excel_BuiltIn_Print_Area_7_1_27">#REF!</definedName>
    <definedName name="Excel_BuiltIn_Print_Area_7_1_28">#REF!</definedName>
    <definedName name="Excel_BuiltIn_Print_Area_7_1_29">#REF!</definedName>
    <definedName name="Excel_BuiltIn_Print_Area_7_1_3">#REF!</definedName>
    <definedName name="Excel_BuiltIn_Print_Area_7_1_30">#REF!</definedName>
    <definedName name="Excel_BuiltIn_Print_Area_7_1_31">#REF!</definedName>
    <definedName name="Excel_BuiltIn_Print_Area_7_1_32">#REF!</definedName>
    <definedName name="Excel_BuiltIn_Print_Area_7_1_33">#REF!</definedName>
    <definedName name="Excel_BuiltIn_Print_Area_7_1_34">#REF!</definedName>
    <definedName name="Excel_BuiltIn_Print_Area_7_1_35">#REF!</definedName>
    <definedName name="Excel_BuiltIn_Print_Area_7_1_36">#REF!</definedName>
    <definedName name="Excel_BuiltIn_Print_Area_7_1_37">#REF!</definedName>
    <definedName name="Excel_BuiltIn_Print_Area_7_1_4">#REF!</definedName>
    <definedName name="Excel_BuiltIn_Print_Area_7_1_5">#REF!</definedName>
    <definedName name="Excel_BuiltIn_Print_Area_7_1_6">#REF!</definedName>
    <definedName name="Excel_BuiltIn_Print_Area_7_1_7">#REF!</definedName>
    <definedName name="Excel_BuiltIn_Print_Area_7_1_8">#REF!</definedName>
    <definedName name="Excel_BuiltIn_Print_Area_7_1_9">#REF!</definedName>
    <definedName name="Excel_BuiltIn_Print_Area_7_10">#REF!</definedName>
    <definedName name="Excel_BuiltIn_Print_Area_7_11">#REF!</definedName>
    <definedName name="Excel_BuiltIn_Print_Area_7_12">#REF!</definedName>
    <definedName name="Excel_BuiltIn_Print_Area_7_13">#REF!</definedName>
    <definedName name="Excel_BuiltIn_Print_Area_7_14">#REF!</definedName>
    <definedName name="Excel_BuiltIn_Print_Area_7_15">#REF!</definedName>
    <definedName name="Excel_BuiltIn_Print_Area_7_16">#REF!</definedName>
    <definedName name="Excel_BuiltIn_Print_Area_7_17">#REF!</definedName>
    <definedName name="Excel_BuiltIn_Print_Area_7_18">#REF!</definedName>
    <definedName name="Excel_BuiltIn_Print_Area_7_19">#REF!</definedName>
    <definedName name="Excel_BuiltIn_Print_Area_7_2">#REF!</definedName>
    <definedName name="Excel_BuiltIn_Print_Area_7_20">#REF!</definedName>
    <definedName name="Excel_BuiltIn_Print_Area_7_21">#REF!</definedName>
    <definedName name="Excel_BuiltIn_Print_Area_7_22">#REF!</definedName>
    <definedName name="Excel_BuiltIn_Print_Area_7_23">#REF!</definedName>
    <definedName name="Excel_BuiltIn_Print_Area_7_24">#REF!</definedName>
    <definedName name="Excel_BuiltIn_Print_Area_7_25">#REF!</definedName>
    <definedName name="Excel_BuiltIn_Print_Area_7_26">#REF!</definedName>
    <definedName name="Excel_BuiltIn_Print_Area_7_27">#REF!</definedName>
    <definedName name="Excel_BuiltIn_Print_Area_7_28">#REF!</definedName>
    <definedName name="Excel_BuiltIn_Print_Area_7_29">#REF!</definedName>
    <definedName name="Excel_BuiltIn_Print_Area_7_3">#REF!</definedName>
    <definedName name="Excel_BuiltIn_Print_Area_7_30">#REF!</definedName>
    <definedName name="Excel_BuiltIn_Print_Area_7_31">#REF!</definedName>
    <definedName name="Excel_BuiltIn_Print_Area_7_32">#REF!</definedName>
    <definedName name="Excel_BuiltIn_Print_Area_7_33">#REF!</definedName>
    <definedName name="Excel_BuiltIn_Print_Area_7_34">#REF!</definedName>
    <definedName name="Excel_BuiltIn_Print_Area_7_35">#REF!</definedName>
    <definedName name="Excel_BuiltIn_Print_Area_7_36">#REF!</definedName>
    <definedName name="Excel_BuiltIn_Print_Area_7_37">#REF!</definedName>
    <definedName name="Excel_BuiltIn_Print_Area_7_4">#REF!</definedName>
    <definedName name="Excel_BuiltIn_Print_Area_7_5">#REF!</definedName>
    <definedName name="Excel_BuiltIn_Print_Area_7_6">#REF!</definedName>
    <definedName name="Excel_BuiltIn_Print_Area_7_7">#REF!</definedName>
    <definedName name="Excel_BuiltIn_Print_Area_7_8">#REF!</definedName>
    <definedName name="Excel_BuiltIn_Print_Area_7_9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8_1_1_1">#REF!</definedName>
    <definedName name="Excel_BuiltIn_Print_Area_8_1_1_1_1">#REF!</definedName>
    <definedName name="Excel_BuiltIn_Print_Area_8_1_1_1_1_1">#REF!</definedName>
    <definedName name="Excel_BuiltIn_Print_Area_8_1_1_1_1_1_1">#REF!</definedName>
    <definedName name="Excel_BuiltIn_Print_Area_8_1_1_1_1_1_1_1">#REF!</definedName>
    <definedName name="Excel_BuiltIn_Print_Area_8_1_1_1_10">#REF!</definedName>
    <definedName name="Excel_BuiltIn_Print_Area_8_1_1_1_11">#REF!</definedName>
    <definedName name="Excel_BuiltIn_Print_Area_8_1_1_1_12">#REF!</definedName>
    <definedName name="Excel_BuiltIn_Print_Area_8_1_1_1_13">#REF!</definedName>
    <definedName name="Excel_BuiltIn_Print_Area_8_1_1_1_14">#REF!</definedName>
    <definedName name="Excel_BuiltIn_Print_Area_8_1_1_1_15">#REF!</definedName>
    <definedName name="Excel_BuiltIn_Print_Area_8_1_1_1_16">#REF!</definedName>
    <definedName name="Excel_BuiltIn_Print_Area_8_1_1_1_17">#REF!</definedName>
    <definedName name="Excel_BuiltIn_Print_Area_8_1_1_1_18">#REF!</definedName>
    <definedName name="Excel_BuiltIn_Print_Area_8_1_1_1_19">#REF!</definedName>
    <definedName name="Excel_BuiltIn_Print_Area_8_1_1_1_2">#REF!</definedName>
    <definedName name="Excel_BuiltIn_Print_Area_8_1_1_1_20">#REF!</definedName>
    <definedName name="Excel_BuiltIn_Print_Area_8_1_1_1_21">#REF!</definedName>
    <definedName name="Excel_BuiltIn_Print_Area_8_1_1_1_22">#REF!</definedName>
    <definedName name="Excel_BuiltIn_Print_Area_8_1_1_1_23">#REF!</definedName>
    <definedName name="Excel_BuiltIn_Print_Area_8_1_1_1_24">#REF!</definedName>
    <definedName name="Excel_BuiltIn_Print_Area_8_1_1_1_25">#REF!</definedName>
    <definedName name="Excel_BuiltIn_Print_Area_8_1_1_1_26">#REF!</definedName>
    <definedName name="Excel_BuiltIn_Print_Area_8_1_1_1_27">#REF!</definedName>
    <definedName name="Excel_BuiltIn_Print_Area_8_1_1_1_28">#REF!</definedName>
    <definedName name="Excel_BuiltIn_Print_Area_8_1_1_1_29">#REF!</definedName>
    <definedName name="Excel_BuiltIn_Print_Area_8_1_1_1_3">#REF!</definedName>
    <definedName name="Excel_BuiltIn_Print_Area_8_1_1_1_30">#REF!</definedName>
    <definedName name="Excel_BuiltIn_Print_Area_8_1_1_1_31">#REF!</definedName>
    <definedName name="Excel_BuiltIn_Print_Area_8_1_1_1_32">#REF!</definedName>
    <definedName name="Excel_BuiltIn_Print_Area_8_1_1_1_33">#REF!</definedName>
    <definedName name="Excel_BuiltIn_Print_Area_8_1_1_1_34">#REF!</definedName>
    <definedName name="Excel_BuiltIn_Print_Area_8_1_1_1_35">#REF!</definedName>
    <definedName name="Excel_BuiltIn_Print_Area_8_1_1_1_36">#REF!</definedName>
    <definedName name="Excel_BuiltIn_Print_Area_8_1_1_1_37">#REF!</definedName>
    <definedName name="Excel_BuiltIn_Print_Area_8_1_1_1_4">#REF!</definedName>
    <definedName name="Excel_BuiltIn_Print_Area_8_1_1_1_5">#REF!</definedName>
    <definedName name="Excel_BuiltIn_Print_Area_8_1_1_1_6">#REF!</definedName>
    <definedName name="Excel_BuiltIn_Print_Area_8_1_1_1_7">#REF!</definedName>
    <definedName name="Excel_BuiltIn_Print_Area_8_1_1_1_8">#REF!</definedName>
    <definedName name="Excel_BuiltIn_Print_Area_8_1_1_1_9">#REF!</definedName>
    <definedName name="Excel_BuiltIn_Print_Area_8_1_1_10">#REF!</definedName>
    <definedName name="Excel_BuiltIn_Print_Area_8_1_1_11">#REF!</definedName>
    <definedName name="Excel_BuiltIn_Print_Area_8_1_1_12">#REF!</definedName>
    <definedName name="Excel_BuiltIn_Print_Area_8_1_1_13">#REF!</definedName>
    <definedName name="Excel_BuiltIn_Print_Area_8_1_1_14">#REF!</definedName>
    <definedName name="Excel_BuiltIn_Print_Area_8_1_1_15">#REF!</definedName>
    <definedName name="Excel_BuiltIn_Print_Area_8_1_1_16">#REF!</definedName>
    <definedName name="Excel_BuiltIn_Print_Area_8_1_1_17">#REF!</definedName>
    <definedName name="Excel_BuiltIn_Print_Area_8_1_1_18">#REF!</definedName>
    <definedName name="Excel_BuiltIn_Print_Area_8_1_1_19">#REF!</definedName>
    <definedName name="Excel_BuiltIn_Print_Area_8_1_1_2">#REF!</definedName>
    <definedName name="Excel_BuiltIn_Print_Area_8_1_1_20">#REF!</definedName>
    <definedName name="Excel_BuiltIn_Print_Area_8_1_1_21">#REF!</definedName>
    <definedName name="Excel_BuiltIn_Print_Area_8_1_1_22">#REF!</definedName>
    <definedName name="Excel_BuiltIn_Print_Area_8_1_1_23">#REF!</definedName>
    <definedName name="Excel_BuiltIn_Print_Area_8_1_1_24">#REF!</definedName>
    <definedName name="Excel_BuiltIn_Print_Area_8_1_1_25">#REF!</definedName>
    <definedName name="Excel_BuiltIn_Print_Area_8_1_1_26">#REF!</definedName>
    <definedName name="Excel_BuiltIn_Print_Area_8_1_1_27">#REF!</definedName>
    <definedName name="Excel_BuiltIn_Print_Area_8_1_1_28">#REF!</definedName>
    <definedName name="Excel_BuiltIn_Print_Area_8_1_1_29">#REF!</definedName>
    <definedName name="Excel_BuiltIn_Print_Area_8_1_1_3">#REF!</definedName>
    <definedName name="Excel_BuiltIn_Print_Area_8_1_1_30">#REF!</definedName>
    <definedName name="Excel_BuiltIn_Print_Area_8_1_1_31">#REF!</definedName>
    <definedName name="Excel_BuiltIn_Print_Area_8_1_1_32">#REF!</definedName>
    <definedName name="Excel_BuiltIn_Print_Area_8_1_1_33">#REF!</definedName>
    <definedName name="Excel_BuiltIn_Print_Area_8_1_1_34">#REF!</definedName>
    <definedName name="Excel_BuiltIn_Print_Area_8_1_1_35">#REF!</definedName>
    <definedName name="Excel_BuiltIn_Print_Area_8_1_1_36">#REF!</definedName>
    <definedName name="Excel_BuiltIn_Print_Area_8_1_1_37">#REF!</definedName>
    <definedName name="Excel_BuiltIn_Print_Area_8_1_1_4">#REF!</definedName>
    <definedName name="Excel_BuiltIn_Print_Area_8_1_1_5">#REF!</definedName>
    <definedName name="Excel_BuiltIn_Print_Area_8_1_1_6">#REF!</definedName>
    <definedName name="Excel_BuiltIn_Print_Area_8_1_1_7">#REF!</definedName>
    <definedName name="Excel_BuiltIn_Print_Area_8_1_1_8">#REF!</definedName>
    <definedName name="Excel_BuiltIn_Print_Area_8_1_1_9">#REF!</definedName>
    <definedName name="Excel_BuiltIn_Print_Area_8_1_10">#REF!</definedName>
    <definedName name="Excel_BuiltIn_Print_Area_8_1_11">#REF!</definedName>
    <definedName name="Excel_BuiltIn_Print_Area_8_1_12">#REF!</definedName>
    <definedName name="Excel_BuiltIn_Print_Area_8_1_13">#REF!</definedName>
    <definedName name="Excel_BuiltIn_Print_Area_8_1_14">#REF!</definedName>
    <definedName name="Excel_BuiltIn_Print_Area_8_1_15">#REF!</definedName>
    <definedName name="Excel_BuiltIn_Print_Area_8_1_16">#REF!</definedName>
    <definedName name="Excel_BuiltIn_Print_Area_8_1_17">#REF!</definedName>
    <definedName name="Excel_BuiltIn_Print_Area_8_1_18">#REF!</definedName>
    <definedName name="Excel_BuiltIn_Print_Area_8_1_19">#REF!</definedName>
    <definedName name="Excel_BuiltIn_Print_Area_8_1_2">#REF!</definedName>
    <definedName name="Excel_BuiltIn_Print_Area_8_1_20">#REF!</definedName>
    <definedName name="Excel_BuiltIn_Print_Area_8_1_21">#REF!</definedName>
    <definedName name="Excel_BuiltIn_Print_Area_8_1_22">#REF!</definedName>
    <definedName name="Excel_BuiltIn_Print_Area_8_1_23">#REF!</definedName>
    <definedName name="Excel_BuiltIn_Print_Area_8_1_24">#REF!</definedName>
    <definedName name="Excel_BuiltIn_Print_Area_8_1_25">#REF!</definedName>
    <definedName name="Excel_BuiltIn_Print_Area_8_1_26">#REF!</definedName>
    <definedName name="Excel_BuiltIn_Print_Area_8_1_27">#REF!</definedName>
    <definedName name="Excel_BuiltIn_Print_Area_8_1_28">#REF!</definedName>
    <definedName name="Excel_BuiltIn_Print_Area_8_1_29">#REF!</definedName>
    <definedName name="Excel_BuiltIn_Print_Area_8_1_3">#REF!</definedName>
    <definedName name="Excel_BuiltIn_Print_Area_8_1_30">#REF!</definedName>
    <definedName name="Excel_BuiltIn_Print_Area_8_1_31">#REF!</definedName>
    <definedName name="Excel_BuiltIn_Print_Area_8_1_32">#REF!</definedName>
    <definedName name="Excel_BuiltIn_Print_Area_8_1_33">#REF!</definedName>
    <definedName name="Excel_BuiltIn_Print_Area_8_1_34">#REF!</definedName>
    <definedName name="Excel_BuiltIn_Print_Area_8_1_35">#REF!</definedName>
    <definedName name="Excel_BuiltIn_Print_Area_8_1_36">#REF!</definedName>
    <definedName name="Excel_BuiltIn_Print_Area_8_1_37">#REF!</definedName>
    <definedName name="Excel_BuiltIn_Print_Area_8_1_4">#REF!</definedName>
    <definedName name="Excel_BuiltIn_Print_Area_8_1_5">#REF!</definedName>
    <definedName name="Excel_BuiltIn_Print_Area_8_1_6">#REF!</definedName>
    <definedName name="Excel_BuiltIn_Print_Area_8_1_7">#REF!</definedName>
    <definedName name="Excel_BuiltIn_Print_Area_8_1_8">#REF!</definedName>
    <definedName name="Excel_BuiltIn_Print_Area_8_1_9">#REF!</definedName>
    <definedName name="Excel_BuiltIn_Print_Area_8_10">#REF!</definedName>
    <definedName name="Excel_BuiltIn_Print_Area_8_11">#REF!</definedName>
    <definedName name="Excel_BuiltIn_Print_Area_8_12">#REF!</definedName>
    <definedName name="Excel_BuiltIn_Print_Area_8_13">#REF!</definedName>
    <definedName name="Excel_BuiltIn_Print_Area_8_14">#REF!</definedName>
    <definedName name="Excel_BuiltIn_Print_Area_8_15">#REF!</definedName>
    <definedName name="Excel_BuiltIn_Print_Area_8_16">#REF!</definedName>
    <definedName name="Excel_BuiltIn_Print_Area_8_17">#REF!</definedName>
    <definedName name="Excel_BuiltIn_Print_Area_8_18">#REF!</definedName>
    <definedName name="Excel_BuiltIn_Print_Area_8_19">#REF!</definedName>
    <definedName name="Excel_BuiltIn_Print_Area_8_2">#REF!</definedName>
    <definedName name="Excel_BuiltIn_Print_Area_8_20">#REF!</definedName>
    <definedName name="Excel_BuiltIn_Print_Area_8_21">#REF!</definedName>
    <definedName name="Excel_BuiltIn_Print_Area_8_22">#REF!</definedName>
    <definedName name="Excel_BuiltIn_Print_Area_8_23">#REF!</definedName>
    <definedName name="Excel_BuiltIn_Print_Area_8_24">#REF!</definedName>
    <definedName name="Excel_BuiltIn_Print_Area_8_25">#REF!</definedName>
    <definedName name="Excel_BuiltIn_Print_Area_8_26">#REF!</definedName>
    <definedName name="Excel_BuiltIn_Print_Area_8_27">#REF!</definedName>
    <definedName name="Excel_BuiltIn_Print_Area_8_28">#REF!</definedName>
    <definedName name="Excel_BuiltIn_Print_Area_8_29">#REF!</definedName>
    <definedName name="Excel_BuiltIn_Print_Area_8_3">#REF!</definedName>
    <definedName name="Excel_BuiltIn_Print_Area_8_30">#REF!</definedName>
    <definedName name="Excel_BuiltIn_Print_Area_8_31">#REF!</definedName>
    <definedName name="Excel_BuiltIn_Print_Area_8_32">#REF!</definedName>
    <definedName name="Excel_BuiltIn_Print_Area_8_33">#REF!</definedName>
    <definedName name="Excel_BuiltIn_Print_Area_8_34">#REF!</definedName>
    <definedName name="Excel_BuiltIn_Print_Area_8_35">#REF!</definedName>
    <definedName name="Excel_BuiltIn_Print_Area_8_36">#REF!</definedName>
    <definedName name="Excel_BuiltIn_Print_Area_8_37">#REF!</definedName>
    <definedName name="Excel_BuiltIn_Print_Area_8_4">#REF!</definedName>
    <definedName name="Excel_BuiltIn_Print_Area_8_5">#REF!</definedName>
    <definedName name="Excel_BuiltIn_Print_Area_8_6">#REF!</definedName>
    <definedName name="Excel_BuiltIn_Print_Area_8_7">#REF!</definedName>
    <definedName name="Excel_BuiltIn_Print_Area_8_8">#REF!</definedName>
    <definedName name="Excel_BuiltIn_Print_Area_8_9">#REF!</definedName>
    <definedName name="Excel_BuiltIn_Print_Area_83">#REF!</definedName>
    <definedName name="Excel_BuiltIn_Print_Area_83_1">#REF!</definedName>
    <definedName name="Excel_BuiltIn_Print_Area_83_2">#REF!</definedName>
    <definedName name="Excel_BuiltIn_Print_Area_83_3">#REF!</definedName>
    <definedName name="Excel_BuiltIn_Print_Area_83_4">#REF!</definedName>
    <definedName name="Excel_BuiltIn_Print_Area_83_5">#REF!</definedName>
    <definedName name="Excel_BuiltIn_Print_Area_9">#REF!</definedName>
    <definedName name="Excel_BuiltIn_Print_Area_9_1">#REF!</definedName>
    <definedName name="Excel_BuiltIn_Print_Area_9_1_1">#REF!</definedName>
    <definedName name="Excel_BuiltIn_Print_Area_9_1_1_1">#REF!</definedName>
    <definedName name="Excel_BuiltIn_Print_Area_9_1_1_1_1">#REF!</definedName>
    <definedName name="Excel_BuiltIn_Print_Area_9_1_1_1_1_1">#REF!</definedName>
    <definedName name="Excel_BuiltIn_Print_Area_9_1_1_1_1_1_1">#REF!</definedName>
    <definedName name="Excel_BuiltIn_Print_Area_9_1_1_10">#REF!</definedName>
    <definedName name="Excel_BuiltIn_Print_Area_9_1_1_11">#REF!</definedName>
    <definedName name="Excel_BuiltIn_Print_Area_9_1_1_12">#REF!</definedName>
    <definedName name="Excel_BuiltIn_Print_Area_9_1_1_13">#REF!</definedName>
    <definedName name="Excel_BuiltIn_Print_Area_9_1_1_14">#REF!</definedName>
    <definedName name="Excel_BuiltIn_Print_Area_9_1_1_15">#REF!</definedName>
    <definedName name="Excel_BuiltIn_Print_Area_9_1_1_16">#REF!</definedName>
    <definedName name="Excel_BuiltIn_Print_Area_9_1_1_17">#REF!</definedName>
    <definedName name="Excel_BuiltIn_Print_Area_9_1_1_18">#REF!</definedName>
    <definedName name="Excel_BuiltIn_Print_Area_9_1_1_19">#REF!</definedName>
    <definedName name="Excel_BuiltIn_Print_Area_9_1_1_2">#REF!</definedName>
    <definedName name="Excel_BuiltIn_Print_Area_9_1_1_20">#REF!</definedName>
    <definedName name="Excel_BuiltIn_Print_Area_9_1_1_21">#REF!</definedName>
    <definedName name="Excel_BuiltIn_Print_Area_9_1_1_22">#REF!</definedName>
    <definedName name="Excel_BuiltIn_Print_Area_9_1_1_23">#REF!</definedName>
    <definedName name="Excel_BuiltIn_Print_Area_9_1_1_24">#REF!</definedName>
    <definedName name="Excel_BuiltIn_Print_Area_9_1_1_25">#REF!</definedName>
    <definedName name="Excel_BuiltIn_Print_Area_9_1_1_26">#REF!</definedName>
    <definedName name="Excel_BuiltIn_Print_Area_9_1_1_27">#REF!</definedName>
    <definedName name="Excel_BuiltIn_Print_Area_9_1_1_28">#REF!</definedName>
    <definedName name="Excel_BuiltIn_Print_Area_9_1_1_29">#REF!</definedName>
    <definedName name="Excel_BuiltIn_Print_Area_9_1_1_3">#REF!</definedName>
    <definedName name="Excel_BuiltIn_Print_Area_9_1_1_30">#REF!</definedName>
    <definedName name="Excel_BuiltIn_Print_Area_9_1_1_31">#REF!</definedName>
    <definedName name="Excel_BuiltIn_Print_Area_9_1_1_32">#REF!</definedName>
    <definedName name="Excel_BuiltIn_Print_Area_9_1_1_33">#REF!</definedName>
    <definedName name="Excel_BuiltIn_Print_Area_9_1_1_34">#REF!</definedName>
    <definedName name="Excel_BuiltIn_Print_Area_9_1_1_35">#REF!</definedName>
    <definedName name="Excel_BuiltIn_Print_Area_9_1_1_36">#REF!</definedName>
    <definedName name="Excel_BuiltIn_Print_Area_9_1_1_37">#REF!</definedName>
    <definedName name="Excel_BuiltIn_Print_Area_9_1_1_4">#REF!</definedName>
    <definedName name="Excel_BuiltIn_Print_Area_9_1_1_5">#REF!</definedName>
    <definedName name="Excel_BuiltIn_Print_Area_9_1_1_6">#REF!</definedName>
    <definedName name="Excel_BuiltIn_Print_Area_9_1_1_7">#REF!</definedName>
    <definedName name="Excel_BuiltIn_Print_Area_9_1_1_8">#REF!</definedName>
    <definedName name="Excel_BuiltIn_Print_Area_9_1_1_9">#REF!</definedName>
    <definedName name="Excel_BuiltIn_Print_Area_9_1_10">#REF!</definedName>
    <definedName name="Excel_BuiltIn_Print_Area_9_1_11">#REF!</definedName>
    <definedName name="Excel_BuiltIn_Print_Area_9_1_12">#REF!</definedName>
    <definedName name="Excel_BuiltIn_Print_Area_9_1_13">#REF!</definedName>
    <definedName name="Excel_BuiltIn_Print_Area_9_1_14">#REF!</definedName>
    <definedName name="Excel_BuiltIn_Print_Area_9_1_15">#REF!</definedName>
    <definedName name="Excel_BuiltIn_Print_Area_9_1_16">#REF!</definedName>
    <definedName name="Excel_BuiltIn_Print_Area_9_1_17">#REF!</definedName>
    <definedName name="Excel_BuiltIn_Print_Area_9_1_18">#REF!</definedName>
    <definedName name="Excel_BuiltIn_Print_Area_9_1_19">#REF!</definedName>
    <definedName name="Excel_BuiltIn_Print_Area_9_1_2">#REF!</definedName>
    <definedName name="Excel_BuiltIn_Print_Area_9_1_20">#REF!</definedName>
    <definedName name="Excel_BuiltIn_Print_Area_9_1_21">#REF!</definedName>
    <definedName name="Excel_BuiltIn_Print_Area_9_1_22">#REF!</definedName>
    <definedName name="Excel_BuiltIn_Print_Area_9_1_23">#REF!</definedName>
    <definedName name="Excel_BuiltIn_Print_Area_9_1_24">#REF!</definedName>
    <definedName name="Excel_BuiltIn_Print_Area_9_1_25">#REF!</definedName>
    <definedName name="Excel_BuiltIn_Print_Area_9_1_26">#REF!</definedName>
    <definedName name="Excel_BuiltIn_Print_Area_9_1_27">#REF!</definedName>
    <definedName name="Excel_BuiltIn_Print_Area_9_1_28">#REF!</definedName>
    <definedName name="Excel_BuiltIn_Print_Area_9_1_29">#REF!</definedName>
    <definedName name="Excel_BuiltIn_Print_Area_9_1_3">#REF!</definedName>
    <definedName name="Excel_BuiltIn_Print_Area_9_1_30">#REF!</definedName>
    <definedName name="Excel_BuiltIn_Print_Area_9_1_31">#REF!</definedName>
    <definedName name="Excel_BuiltIn_Print_Area_9_1_32">#REF!</definedName>
    <definedName name="Excel_BuiltIn_Print_Area_9_1_33">#REF!</definedName>
    <definedName name="Excel_BuiltIn_Print_Area_9_1_34">#REF!</definedName>
    <definedName name="Excel_BuiltIn_Print_Area_9_1_35">#REF!</definedName>
    <definedName name="Excel_BuiltIn_Print_Area_9_1_36">#REF!</definedName>
    <definedName name="Excel_BuiltIn_Print_Area_9_1_37">#REF!</definedName>
    <definedName name="Excel_BuiltIn_Print_Area_9_1_4">#REF!</definedName>
    <definedName name="Excel_BuiltIn_Print_Area_9_1_5">#REF!</definedName>
    <definedName name="Excel_BuiltIn_Print_Area_9_1_6">#REF!</definedName>
    <definedName name="Excel_BuiltIn_Print_Area_9_1_7">#REF!</definedName>
    <definedName name="Excel_BuiltIn_Print_Area_9_1_8">#REF!</definedName>
    <definedName name="Excel_BuiltIn_Print_Area_9_1_9">#REF!</definedName>
    <definedName name="Excel_BuiltIn_Print_Area_9_10">#REF!</definedName>
    <definedName name="Excel_BuiltIn_Print_Area_9_11">#REF!</definedName>
    <definedName name="Excel_BuiltIn_Print_Area_9_12">#REF!</definedName>
    <definedName name="Excel_BuiltIn_Print_Area_9_13">#REF!</definedName>
    <definedName name="Excel_BuiltIn_Print_Area_9_14">#REF!</definedName>
    <definedName name="Excel_BuiltIn_Print_Area_9_15">#REF!</definedName>
    <definedName name="Excel_BuiltIn_Print_Area_9_16">#REF!</definedName>
    <definedName name="Excel_BuiltIn_Print_Area_9_17">#REF!</definedName>
    <definedName name="Excel_BuiltIn_Print_Area_9_18">#REF!</definedName>
    <definedName name="Excel_BuiltIn_Print_Area_9_19">#REF!</definedName>
    <definedName name="Excel_BuiltIn_Print_Area_9_2">#REF!</definedName>
    <definedName name="Excel_BuiltIn_Print_Area_9_20">#REF!</definedName>
    <definedName name="Excel_BuiltIn_Print_Area_9_21">#REF!</definedName>
    <definedName name="Excel_BuiltIn_Print_Area_9_22">#REF!</definedName>
    <definedName name="Excel_BuiltIn_Print_Area_9_23">#REF!</definedName>
    <definedName name="Excel_BuiltIn_Print_Area_9_24">#REF!</definedName>
    <definedName name="Excel_BuiltIn_Print_Area_9_25">#REF!</definedName>
    <definedName name="Excel_BuiltIn_Print_Area_9_26">#REF!</definedName>
    <definedName name="Excel_BuiltIn_Print_Area_9_27">#REF!</definedName>
    <definedName name="Excel_BuiltIn_Print_Area_9_28">#REF!</definedName>
    <definedName name="Excel_BuiltIn_Print_Area_9_29">#REF!</definedName>
    <definedName name="Excel_BuiltIn_Print_Area_9_3">#REF!</definedName>
    <definedName name="Excel_BuiltIn_Print_Area_9_30">#REF!</definedName>
    <definedName name="Excel_BuiltIn_Print_Area_9_31">#REF!</definedName>
    <definedName name="Excel_BuiltIn_Print_Area_9_32">#REF!</definedName>
    <definedName name="Excel_BuiltIn_Print_Area_9_33">#REF!</definedName>
    <definedName name="Excel_BuiltIn_Print_Area_9_34">#REF!</definedName>
    <definedName name="Excel_BuiltIn_Print_Area_9_35">#REF!</definedName>
    <definedName name="Excel_BuiltIn_Print_Area_9_36">#REF!</definedName>
    <definedName name="Excel_BuiltIn_Print_Area_9_37">#REF!</definedName>
    <definedName name="Excel_BuiltIn_Print_Area_9_4">#REF!</definedName>
    <definedName name="Excel_BuiltIn_Print_Area_9_5">#REF!</definedName>
    <definedName name="Excel_BuiltIn_Print_Area_9_6">#REF!</definedName>
    <definedName name="Excel_BuiltIn_Print_Area_9_7">#REF!</definedName>
    <definedName name="Excel_BuiltIn_Print_Area_9_8">#REF!</definedName>
    <definedName name="Excel_BuiltIn_Print_Area_9_9">#REF!</definedName>
    <definedName name="Excel_BuiltIn_Print_Titles">#REF!</definedName>
    <definedName name="Excel_BuiltIn_Print_Titles_0">#REF!</definedName>
    <definedName name="Excel_BuiltIn_Print_Titles_0_1">#REF!</definedName>
    <definedName name="Excel_BuiltIn_Print_Titles_0_1_1">#REF!</definedName>
    <definedName name="Excel_BuiltIn_Print_Titles_0_1_1_1">#REF!</definedName>
    <definedName name="Excel_BuiltIn_Print_Titles_0_1_2">#REF!</definedName>
    <definedName name="Excel_BuiltIn_Print_Titles_0_1_3">#REF!</definedName>
    <definedName name="Excel_BuiltIn_Print_Titles_0_1_4">#REF!</definedName>
    <definedName name="Excel_BuiltIn_Print_Titles_0_1_5">#REF!</definedName>
    <definedName name="Excel_BuiltIn_Print_Titles_0_1_6">#REF!</definedName>
    <definedName name="Excel_BuiltIn_Print_Titles_0_10">#REF!</definedName>
    <definedName name="Excel_BuiltIn_Print_Titles_0_11">#REF!</definedName>
    <definedName name="Excel_BuiltIn_Print_Titles_0_12">#REF!</definedName>
    <definedName name="Excel_BuiltIn_Print_Titles_0_13">#REF!</definedName>
    <definedName name="Excel_BuiltIn_Print_Titles_0_14">#REF!</definedName>
    <definedName name="Excel_BuiltIn_Print_Titles_0_15">#REF!</definedName>
    <definedName name="Excel_BuiltIn_Print_Titles_0_16">"$#REF!.$#REF!$#REF!:$#REF!$#REF!"</definedName>
    <definedName name="Excel_BuiltIn_Print_Titles_0_17">"$#REF!.$#REF!$#REF!:$#REF!$#REF!"</definedName>
    <definedName name="Excel_BuiltIn_Print_Titles_0_18">"$#REF!.$#REF!$#REF!:$#REF!$#REF!"</definedName>
    <definedName name="Excel_BuiltIn_Print_Titles_0_19" localSheetId="5">#REF!</definedName>
    <definedName name="Excel_BuiltIn_Print_Titles_0_19">#REF!</definedName>
    <definedName name="Excel_BuiltIn_Print_Titles_0_2" localSheetId="5">#REF!</definedName>
    <definedName name="Excel_BuiltIn_Print_Titles_0_2">#REF!</definedName>
    <definedName name="Excel_BuiltIn_Print_Titles_0_2_1" localSheetId="5">#REF!</definedName>
    <definedName name="Excel_BuiltIn_Print_Titles_0_2_1">#REF!</definedName>
    <definedName name="Excel_BuiltIn_Print_Titles_0_2_1_1">#REF!</definedName>
    <definedName name="Excel_BuiltIn_Print_Titles_0_2_2">#REF!</definedName>
    <definedName name="Excel_BuiltIn_Print_Titles_0_2_3">#REF!</definedName>
    <definedName name="Excel_BuiltIn_Print_Titles_0_2_4">#REF!</definedName>
    <definedName name="Excel_BuiltIn_Print_Titles_0_2_5">#REF!</definedName>
    <definedName name="Excel_BuiltIn_Print_Titles_0_2_6">#REF!</definedName>
    <definedName name="Excel_BuiltIn_Print_Titles_0_20">"$#REF!.$#REF!$#REF!:$#REF!$#REF!"</definedName>
    <definedName name="Excel_BuiltIn_Print_Titles_0_21">"$#REF!.$#REF!$#REF!:$#REF!$#REF!"</definedName>
    <definedName name="Excel_BuiltIn_Print_Titles_0_22">"$#REF!.$#REF!$#REF!:$#REF!$#REF!"</definedName>
    <definedName name="Excel_BuiltIn_Print_Titles_0_23">"$#REF!.$#REF!$#REF!:$#REF!$#REF!"</definedName>
    <definedName name="Excel_BuiltIn_Print_Titles_0_24" localSheetId="5">#REF!</definedName>
    <definedName name="Excel_BuiltIn_Print_Titles_0_24">#REF!</definedName>
    <definedName name="Excel_BuiltIn_Print_Titles_0_25" localSheetId="5">#REF!</definedName>
    <definedName name="Excel_BuiltIn_Print_Titles_0_25">#REF!</definedName>
    <definedName name="Excel_BuiltIn_Print_Titles_0_26" localSheetId="5">#REF!</definedName>
    <definedName name="Excel_BuiltIn_Print_Titles_0_26">#REF!</definedName>
    <definedName name="Excel_BuiltIn_Print_Titles_0_27">#REF!</definedName>
    <definedName name="Excel_BuiltIn_Print_Titles_0_28">#REF!</definedName>
    <definedName name="Excel_BuiltIn_Print_Titles_0_29">#REF!</definedName>
    <definedName name="Excel_BuiltIn_Print_Titles_0_3">#REF!</definedName>
    <definedName name="Excel_BuiltIn_Print_Titles_0_3_1">#REF!</definedName>
    <definedName name="Excel_BuiltIn_Print_Titles_0_3_1_1">#REF!</definedName>
    <definedName name="Excel_BuiltIn_Print_Titles_0_3_2">#REF!</definedName>
    <definedName name="Excel_BuiltIn_Print_Titles_0_3_3">#REF!</definedName>
    <definedName name="Excel_BuiltIn_Print_Titles_0_3_4">#REF!</definedName>
    <definedName name="Excel_BuiltIn_Print_Titles_0_3_5">#REF!</definedName>
    <definedName name="Excel_BuiltIn_Print_Titles_0_3_6">#REF!</definedName>
    <definedName name="Excel_BuiltIn_Print_Titles_0_30">#REF!</definedName>
    <definedName name="Excel_BuiltIn_Print_Titles_0_31">#REF!</definedName>
    <definedName name="Excel_BuiltIn_Print_Titles_0_32">#REF!</definedName>
    <definedName name="Excel_BuiltIn_Print_Titles_0_33">#REF!</definedName>
    <definedName name="Excel_BuiltIn_Print_Titles_0_34">#REF!</definedName>
    <definedName name="Excel_BuiltIn_Print_Titles_0_35">#REF!</definedName>
    <definedName name="Excel_BuiltIn_Print_Titles_0_36">#REF!</definedName>
    <definedName name="Excel_BuiltIn_Print_Titles_0_37">#REF!</definedName>
    <definedName name="Excel_BuiltIn_Print_Titles_0_4">#REF!</definedName>
    <definedName name="Excel_BuiltIn_Print_Titles_0_4_1">#REF!</definedName>
    <definedName name="Excel_BuiltIn_Print_Titles_0_4_1_1">#REF!</definedName>
    <definedName name="Excel_BuiltIn_Print_Titles_0_4_2">#REF!</definedName>
    <definedName name="Excel_BuiltIn_Print_Titles_0_4_3">#REF!</definedName>
    <definedName name="Excel_BuiltIn_Print_Titles_0_4_4">#REF!</definedName>
    <definedName name="Excel_BuiltIn_Print_Titles_0_4_5">#REF!</definedName>
    <definedName name="Excel_BuiltIn_Print_Titles_0_4_6">#REF!</definedName>
    <definedName name="Excel_BuiltIn_Print_Titles_0_5">#REF!</definedName>
    <definedName name="Excel_BuiltIn_Print_Titles_0_5_1">#REF!</definedName>
    <definedName name="Excel_BuiltIn_Print_Titles_0_5_1_1">#REF!</definedName>
    <definedName name="Excel_BuiltIn_Print_Titles_0_5_2">#REF!</definedName>
    <definedName name="Excel_BuiltIn_Print_Titles_0_5_3">#REF!</definedName>
    <definedName name="Excel_BuiltIn_Print_Titles_0_5_4">#REF!</definedName>
    <definedName name="Excel_BuiltIn_Print_Titles_0_5_5">#REF!</definedName>
    <definedName name="Excel_BuiltIn_Print_Titles_0_5_6">#REF!</definedName>
    <definedName name="Excel_BuiltIn_Print_Titles_0_6">#REF!</definedName>
    <definedName name="Excel_BuiltIn_Print_Titles_0_6_1">#REF!</definedName>
    <definedName name="Excel_BuiltIn_Print_Titles_0_6_2">#REF!</definedName>
    <definedName name="Excel_BuiltIn_Print_Titles_0_6_3">#REF!</definedName>
    <definedName name="Excel_BuiltIn_Print_Titles_0_6_4">#REF!</definedName>
    <definedName name="Excel_BuiltIn_Print_Titles_0_6_5">#REF!</definedName>
    <definedName name="Excel_BuiltIn_Print_Titles_0_6_6">#REF!</definedName>
    <definedName name="Excel_BuiltIn_Print_Titles_0_7">#REF!</definedName>
    <definedName name="Excel_BuiltIn_Print_Titles_0_7_1">#REF!</definedName>
    <definedName name="Excel_BuiltIn_Print_Titles_0_7_2">#REF!</definedName>
    <definedName name="Excel_BuiltIn_Print_Titles_0_7_3">#REF!</definedName>
    <definedName name="Excel_BuiltIn_Print_Titles_0_7_4">#REF!</definedName>
    <definedName name="Excel_BuiltIn_Print_Titles_0_7_5">#REF!</definedName>
    <definedName name="Excel_BuiltIn_Print_Titles_0_7_6">#REF!</definedName>
    <definedName name="Excel_BuiltIn_Print_Titles_0_8">#REF!</definedName>
    <definedName name="Excel_BuiltIn_Print_Titles_0_9">#REF!</definedName>
    <definedName name="Excel_BuiltIn_Print_Titles_1">#REF!</definedName>
    <definedName name="Excel_BuiltIn_Print_Titles_1_1">#REF!</definedName>
    <definedName name="Excel_BuiltIn_Print_Titles_1_1_1">#REF!</definedName>
    <definedName name="Excel_BuiltIn_Print_Titles_1_1_1_1">#REF!</definedName>
    <definedName name="Excel_BuiltIn_Print_Titles_1_1_10">#REF!</definedName>
    <definedName name="Excel_BuiltIn_Print_Titles_1_1_11">#REF!</definedName>
    <definedName name="Excel_BuiltIn_Print_Titles_1_1_12">#REF!</definedName>
    <definedName name="Excel_BuiltIn_Print_Titles_1_1_13">#REF!</definedName>
    <definedName name="Excel_BuiltIn_Print_Titles_1_1_14">#REF!</definedName>
    <definedName name="Excel_BuiltIn_Print_Titles_1_1_15">#REF!</definedName>
    <definedName name="Excel_BuiltIn_Print_Titles_1_1_16">#REF!</definedName>
    <definedName name="Excel_BuiltIn_Print_Titles_1_1_17">#REF!</definedName>
    <definedName name="Excel_BuiltIn_Print_Titles_1_1_18">#REF!</definedName>
    <definedName name="Excel_BuiltIn_Print_Titles_1_1_19">#REF!</definedName>
    <definedName name="Excel_BuiltIn_Print_Titles_1_1_2">#REF!</definedName>
    <definedName name="Excel_BuiltIn_Print_Titles_1_1_20">#REF!</definedName>
    <definedName name="Excel_BuiltIn_Print_Titles_1_1_21">#REF!</definedName>
    <definedName name="Excel_BuiltIn_Print_Titles_1_1_22">#REF!</definedName>
    <definedName name="Excel_BuiltIn_Print_Titles_1_1_23">#REF!</definedName>
    <definedName name="Excel_BuiltIn_Print_Titles_1_1_24">#REF!</definedName>
    <definedName name="Excel_BuiltIn_Print_Titles_1_1_25">#REF!</definedName>
    <definedName name="Excel_BuiltIn_Print_Titles_1_1_26">#REF!</definedName>
    <definedName name="Excel_BuiltIn_Print_Titles_1_1_27">#REF!</definedName>
    <definedName name="Excel_BuiltIn_Print_Titles_1_1_28">#REF!</definedName>
    <definedName name="Excel_BuiltIn_Print_Titles_1_1_29">#REF!</definedName>
    <definedName name="Excel_BuiltIn_Print_Titles_1_1_3">#REF!</definedName>
    <definedName name="Excel_BuiltIn_Print_Titles_1_1_30">#REF!</definedName>
    <definedName name="Excel_BuiltIn_Print_Titles_1_1_31">#REF!</definedName>
    <definedName name="Excel_BuiltIn_Print_Titles_1_1_32">#REF!</definedName>
    <definedName name="Excel_BuiltIn_Print_Titles_1_1_33">#REF!</definedName>
    <definedName name="Excel_BuiltIn_Print_Titles_1_1_34">#REF!</definedName>
    <definedName name="Excel_BuiltIn_Print_Titles_1_1_35">#REF!</definedName>
    <definedName name="Excel_BuiltIn_Print_Titles_1_1_36">#REF!</definedName>
    <definedName name="Excel_BuiltIn_Print_Titles_1_1_37">#REF!</definedName>
    <definedName name="Excel_BuiltIn_Print_Titles_1_1_4">#REF!</definedName>
    <definedName name="Excel_BuiltIn_Print_Titles_1_1_5">#REF!</definedName>
    <definedName name="Excel_BuiltIn_Print_Titles_1_1_6">#REF!</definedName>
    <definedName name="Excel_BuiltIn_Print_Titles_1_1_7">#REF!</definedName>
    <definedName name="Excel_BuiltIn_Print_Titles_1_1_8">#REF!</definedName>
    <definedName name="Excel_BuiltIn_Print_Titles_1_1_9">#REF!</definedName>
    <definedName name="Excel_BuiltIn_Print_Titles_1_10">#REF!</definedName>
    <definedName name="Excel_BuiltIn_Print_Titles_1_11">#REF!</definedName>
    <definedName name="Excel_BuiltIn_Print_Titles_1_12">#REF!</definedName>
    <definedName name="Excel_BuiltIn_Print_Titles_1_13">#REF!</definedName>
    <definedName name="Excel_BuiltIn_Print_Titles_1_14">#REF!</definedName>
    <definedName name="Excel_BuiltIn_Print_Titles_1_15">#REF!</definedName>
    <definedName name="Excel_BuiltIn_Print_Titles_1_16">#REF!</definedName>
    <definedName name="Excel_BuiltIn_Print_Titles_1_17">#REF!</definedName>
    <definedName name="Excel_BuiltIn_Print_Titles_1_18">#REF!</definedName>
    <definedName name="Excel_BuiltIn_Print_Titles_1_19">#REF!</definedName>
    <definedName name="Excel_BuiltIn_Print_Titles_1_2">#REF!</definedName>
    <definedName name="Excel_BuiltIn_Print_Titles_1_20">#REF!</definedName>
    <definedName name="Excel_BuiltIn_Print_Titles_1_21">#REF!</definedName>
    <definedName name="Excel_BuiltIn_Print_Titles_1_22">#REF!</definedName>
    <definedName name="Excel_BuiltIn_Print_Titles_1_23">#REF!</definedName>
    <definedName name="Excel_BuiltIn_Print_Titles_1_24">#REF!</definedName>
    <definedName name="Excel_BuiltIn_Print_Titles_1_25">#REF!</definedName>
    <definedName name="Excel_BuiltIn_Print_Titles_1_26">#REF!</definedName>
    <definedName name="Excel_BuiltIn_Print_Titles_1_27">#REF!</definedName>
    <definedName name="Excel_BuiltIn_Print_Titles_1_28">#REF!</definedName>
    <definedName name="Excel_BuiltIn_Print_Titles_1_29">#REF!</definedName>
    <definedName name="Excel_BuiltIn_Print_Titles_1_3">#REF!</definedName>
    <definedName name="Excel_BuiltIn_Print_Titles_1_30">#REF!</definedName>
    <definedName name="Excel_BuiltIn_Print_Titles_1_31">#REF!</definedName>
    <definedName name="Excel_BuiltIn_Print_Titles_1_32">#REF!</definedName>
    <definedName name="Excel_BuiltIn_Print_Titles_1_33">#REF!</definedName>
    <definedName name="Excel_BuiltIn_Print_Titles_1_34">#REF!</definedName>
    <definedName name="Excel_BuiltIn_Print_Titles_1_35">#REF!</definedName>
    <definedName name="Excel_BuiltIn_Print_Titles_1_36">#REF!</definedName>
    <definedName name="Excel_BuiltIn_Print_Titles_1_37">#REF!</definedName>
    <definedName name="Excel_BuiltIn_Print_Titles_1_4">#REF!</definedName>
    <definedName name="Excel_BuiltIn_Print_Titles_1_5">#REF!</definedName>
    <definedName name="Excel_BuiltIn_Print_Titles_1_6">#REF!</definedName>
    <definedName name="Excel_BuiltIn_Print_Titles_1_7">#REF!</definedName>
    <definedName name="Excel_BuiltIn_Print_Titles_1_8">#REF!</definedName>
    <definedName name="Excel_BuiltIn_Print_Titles_1_9">#REF!</definedName>
    <definedName name="Excel_BuiltIn_Print_Titles_10">#REF!</definedName>
    <definedName name="Excel_BuiltIn_Print_Titles_10_1">#REF!</definedName>
    <definedName name="Excel_BuiltIn_Print_Titles_10_1_1">#REF!</definedName>
    <definedName name="Excel_BuiltIn_Print_Titles_10_1_10">#REF!</definedName>
    <definedName name="Excel_BuiltIn_Print_Titles_10_1_11">#REF!</definedName>
    <definedName name="Excel_BuiltIn_Print_Titles_10_1_12">#REF!</definedName>
    <definedName name="Excel_BuiltIn_Print_Titles_10_1_13">#REF!</definedName>
    <definedName name="Excel_BuiltIn_Print_Titles_10_1_14">#REF!</definedName>
    <definedName name="Excel_BuiltIn_Print_Titles_10_1_15">#REF!</definedName>
    <definedName name="Excel_BuiltIn_Print_Titles_10_1_16">#REF!</definedName>
    <definedName name="Excel_BuiltIn_Print_Titles_10_1_17">#REF!</definedName>
    <definedName name="Excel_BuiltIn_Print_Titles_10_1_18">#REF!</definedName>
    <definedName name="Excel_BuiltIn_Print_Titles_10_1_19">#REF!</definedName>
    <definedName name="Excel_BuiltIn_Print_Titles_10_1_2">#REF!</definedName>
    <definedName name="Excel_BuiltIn_Print_Titles_10_1_20">#REF!</definedName>
    <definedName name="Excel_BuiltIn_Print_Titles_10_1_21">#REF!</definedName>
    <definedName name="Excel_BuiltIn_Print_Titles_10_1_22">#REF!</definedName>
    <definedName name="Excel_BuiltIn_Print_Titles_10_1_23">#REF!</definedName>
    <definedName name="Excel_BuiltIn_Print_Titles_10_1_24">#REF!</definedName>
    <definedName name="Excel_BuiltIn_Print_Titles_10_1_25">#REF!</definedName>
    <definedName name="Excel_BuiltIn_Print_Titles_10_1_26">#REF!</definedName>
    <definedName name="Excel_BuiltIn_Print_Titles_10_1_27">#REF!</definedName>
    <definedName name="Excel_BuiltIn_Print_Titles_10_1_28">#REF!</definedName>
    <definedName name="Excel_BuiltIn_Print_Titles_10_1_29">#REF!</definedName>
    <definedName name="Excel_BuiltIn_Print_Titles_10_1_3">#REF!</definedName>
    <definedName name="Excel_BuiltIn_Print_Titles_10_1_30">#REF!</definedName>
    <definedName name="Excel_BuiltIn_Print_Titles_10_1_31">#REF!</definedName>
    <definedName name="Excel_BuiltIn_Print_Titles_10_1_32">#REF!</definedName>
    <definedName name="Excel_BuiltIn_Print_Titles_10_1_33">#REF!</definedName>
    <definedName name="Excel_BuiltIn_Print_Titles_10_1_34">#REF!</definedName>
    <definedName name="Excel_BuiltIn_Print_Titles_10_1_35">#REF!</definedName>
    <definedName name="Excel_BuiltIn_Print_Titles_10_1_36">#REF!</definedName>
    <definedName name="Excel_BuiltIn_Print_Titles_10_1_37">#REF!</definedName>
    <definedName name="Excel_BuiltIn_Print_Titles_10_1_4">#REF!</definedName>
    <definedName name="Excel_BuiltIn_Print_Titles_10_1_5">#REF!</definedName>
    <definedName name="Excel_BuiltIn_Print_Titles_10_1_6">#REF!</definedName>
    <definedName name="Excel_BuiltIn_Print_Titles_10_1_7">#REF!</definedName>
    <definedName name="Excel_BuiltIn_Print_Titles_10_1_8">#REF!</definedName>
    <definedName name="Excel_BuiltIn_Print_Titles_10_1_9">#REF!</definedName>
    <definedName name="Excel_BuiltIn_Print_Titles_11">#REF!</definedName>
    <definedName name="Excel_BuiltIn_Print_Titles_11_1">#REF!</definedName>
    <definedName name="Excel_BuiltIn_Print_Titles_11_1_1">#REF!</definedName>
    <definedName name="Excel_BuiltIn_Print_Titles_11_10">#REF!</definedName>
    <definedName name="Excel_BuiltIn_Print_Titles_11_11">#REF!</definedName>
    <definedName name="Excel_BuiltIn_Print_Titles_11_12">#REF!</definedName>
    <definedName name="Excel_BuiltIn_Print_Titles_11_13">#REF!</definedName>
    <definedName name="Excel_BuiltIn_Print_Titles_11_14">#REF!</definedName>
    <definedName name="Excel_BuiltIn_Print_Titles_11_15">#REF!</definedName>
    <definedName name="Excel_BuiltIn_Print_Titles_11_16">#REF!</definedName>
    <definedName name="Excel_BuiltIn_Print_Titles_11_17">#REF!</definedName>
    <definedName name="Excel_BuiltIn_Print_Titles_11_18">#REF!</definedName>
    <definedName name="Excel_BuiltIn_Print_Titles_11_19">#REF!</definedName>
    <definedName name="Excel_BuiltIn_Print_Titles_11_2">#REF!</definedName>
    <definedName name="Excel_BuiltIn_Print_Titles_11_20">#REF!</definedName>
    <definedName name="Excel_BuiltIn_Print_Titles_11_21">#REF!</definedName>
    <definedName name="Excel_BuiltIn_Print_Titles_11_22">#REF!</definedName>
    <definedName name="Excel_BuiltIn_Print_Titles_11_23">#REF!</definedName>
    <definedName name="Excel_BuiltIn_Print_Titles_11_24">#REF!</definedName>
    <definedName name="Excel_BuiltIn_Print_Titles_11_25">#REF!</definedName>
    <definedName name="Excel_BuiltIn_Print_Titles_11_26">#REF!</definedName>
    <definedName name="Excel_BuiltIn_Print_Titles_11_27">#REF!</definedName>
    <definedName name="Excel_BuiltIn_Print_Titles_11_28">#REF!</definedName>
    <definedName name="Excel_BuiltIn_Print_Titles_11_29">#REF!</definedName>
    <definedName name="Excel_BuiltIn_Print_Titles_11_3">#REF!</definedName>
    <definedName name="Excel_BuiltIn_Print_Titles_11_30">#REF!</definedName>
    <definedName name="Excel_BuiltIn_Print_Titles_11_31">#REF!</definedName>
    <definedName name="Excel_BuiltIn_Print_Titles_11_32">#REF!</definedName>
    <definedName name="Excel_BuiltIn_Print_Titles_11_33">#REF!</definedName>
    <definedName name="Excel_BuiltIn_Print_Titles_11_34">#REF!</definedName>
    <definedName name="Excel_BuiltIn_Print_Titles_11_35">#REF!</definedName>
    <definedName name="Excel_BuiltIn_Print_Titles_11_36">#REF!</definedName>
    <definedName name="Excel_BuiltIn_Print_Titles_11_37">#REF!</definedName>
    <definedName name="Excel_BuiltIn_Print_Titles_11_4">#REF!</definedName>
    <definedName name="Excel_BuiltIn_Print_Titles_11_5">#REF!</definedName>
    <definedName name="Excel_BuiltIn_Print_Titles_11_6">#REF!</definedName>
    <definedName name="Excel_BuiltIn_Print_Titles_11_7">#REF!</definedName>
    <definedName name="Excel_BuiltIn_Print_Titles_11_8">#REF!</definedName>
    <definedName name="Excel_BuiltIn_Print_Titles_11_9">#REF!</definedName>
    <definedName name="Excel_BuiltIn_Print_Titles_12">#REF!</definedName>
    <definedName name="Excel_BuiltIn_Print_Titles_12_1">#REF!</definedName>
    <definedName name="Excel_BuiltIn_Print_Titles_12_1_1">#REF!</definedName>
    <definedName name="Excel_BuiltIn_Print_Titles_12_10">#REF!</definedName>
    <definedName name="Excel_BuiltIn_Print_Titles_12_11">#REF!</definedName>
    <definedName name="Excel_BuiltIn_Print_Titles_12_12">#REF!</definedName>
    <definedName name="Excel_BuiltIn_Print_Titles_12_13">#REF!</definedName>
    <definedName name="Excel_BuiltIn_Print_Titles_12_14">#REF!</definedName>
    <definedName name="Excel_BuiltIn_Print_Titles_12_15">#REF!</definedName>
    <definedName name="Excel_BuiltIn_Print_Titles_12_16">#REF!</definedName>
    <definedName name="Excel_BuiltIn_Print_Titles_12_17">#REF!</definedName>
    <definedName name="Excel_BuiltIn_Print_Titles_12_18">#REF!</definedName>
    <definedName name="Excel_BuiltIn_Print_Titles_12_19">#REF!</definedName>
    <definedName name="Excel_BuiltIn_Print_Titles_12_2">#REF!</definedName>
    <definedName name="Excel_BuiltIn_Print_Titles_12_20">#REF!</definedName>
    <definedName name="Excel_BuiltIn_Print_Titles_12_21">#REF!</definedName>
    <definedName name="Excel_BuiltIn_Print_Titles_12_22">#REF!</definedName>
    <definedName name="Excel_BuiltIn_Print_Titles_12_23">#REF!</definedName>
    <definedName name="Excel_BuiltIn_Print_Titles_12_24">#REF!</definedName>
    <definedName name="Excel_BuiltIn_Print_Titles_12_25">#REF!</definedName>
    <definedName name="Excel_BuiltIn_Print_Titles_12_26">#REF!</definedName>
    <definedName name="Excel_BuiltIn_Print_Titles_12_27">#REF!</definedName>
    <definedName name="Excel_BuiltIn_Print_Titles_12_28">#REF!</definedName>
    <definedName name="Excel_BuiltIn_Print_Titles_12_29">#REF!</definedName>
    <definedName name="Excel_BuiltIn_Print_Titles_12_3">#REF!</definedName>
    <definedName name="Excel_BuiltIn_Print_Titles_12_30">#REF!</definedName>
    <definedName name="Excel_BuiltIn_Print_Titles_12_31">#REF!</definedName>
    <definedName name="Excel_BuiltIn_Print_Titles_12_32">#REF!</definedName>
    <definedName name="Excel_BuiltIn_Print_Titles_12_33">#REF!</definedName>
    <definedName name="Excel_BuiltIn_Print_Titles_12_34">#REF!</definedName>
    <definedName name="Excel_BuiltIn_Print_Titles_12_35">#REF!</definedName>
    <definedName name="Excel_BuiltIn_Print_Titles_12_36">#REF!</definedName>
    <definedName name="Excel_BuiltIn_Print_Titles_12_37">#REF!</definedName>
    <definedName name="Excel_BuiltIn_Print_Titles_12_4">#REF!</definedName>
    <definedName name="Excel_BuiltIn_Print_Titles_12_5">#REF!</definedName>
    <definedName name="Excel_BuiltIn_Print_Titles_12_6">#REF!</definedName>
    <definedName name="Excel_BuiltIn_Print_Titles_12_7">#REF!</definedName>
    <definedName name="Excel_BuiltIn_Print_Titles_12_8">#REF!</definedName>
    <definedName name="Excel_BuiltIn_Print_Titles_12_9">#REF!</definedName>
    <definedName name="Excel_BuiltIn_Print_Titles_13">#REF!</definedName>
    <definedName name="Excel_BuiltIn_Print_Titles_14">#REF!</definedName>
    <definedName name="Excel_BuiltIn_Print_Titles_14_1">#REF!</definedName>
    <definedName name="Excel_BuiltIn_Print_Titles_14_10">#REF!</definedName>
    <definedName name="Excel_BuiltIn_Print_Titles_14_11">#REF!</definedName>
    <definedName name="Excel_BuiltIn_Print_Titles_14_12">#REF!</definedName>
    <definedName name="Excel_BuiltIn_Print_Titles_14_13">#REF!</definedName>
    <definedName name="Excel_BuiltIn_Print_Titles_14_14">#REF!</definedName>
    <definedName name="Excel_BuiltIn_Print_Titles_14_15">#REF!</definedName>
    <definedName name="Excel_BuiltIn_Print_Titles_14_16">#REF!</definedName>
    <definedName name="Excel_BuiltIn_Print_Titles_14_17">#REF!</definedName>
    <definedName name="Excel_BuiltIn_Print_Titles_14_18">#REF!</definedName>
    <definedName name="Excel_BuiltIn_Print_Titles_14_19">#REF!</definedName>
    <definedName name="Excel_BuiltIn_Print_Titles_14_2">#REF!</definedName>
    <definedName name="Excel_BuiltIn_Print_Titles_14_20">#REF!</definedName>
    <definedName name="Excel_BuiltIn_Print_Titles_14_21">#REF!</definedName>
    <definedName name="Excel_BuiltIn_Print_Titles_14_22">#REF!</definedName>
    <definedName name="Excel_BuiltIn_Print_Titles_14_23">#REF!</definedName>
    <definedName name="Excel_BuiltIn_Print_Titles_14_24">#REF!</definedName>
    <definedName name="Excel_BuiltIn_Print_Titles_14_25">#REF!</definedName>
    <definedName name="Excel_BuiltIn_Print_Titles_14_26">#REF!</definedName>
    <definedName name="Excel_BuiltIn_Print_Titles_14_27">#REF!</definedName>
    <definedName name="Excel_BuiltIn_Print_Titles_14_28">#REF!</definedName>
    <definedName name="Excel_BuiltIn_Print_Titles_14_29">#REF!</definedName>
    <definedName name="Excel_BuiltIn_Print_Titles_14_3">#REF!</definedName>
    <definedName name="Excel_BuiltIn_Print_Titles_14_30">#REF!</definedName>
    <definedName name="Excel_BuiltIn_Print_Titles_14_31">#REF!</definedName>
    <definedName name="Excel_BuiltIn_Print_Titles_14_32">#REF!</definedName>
    <definedName name="Excel_BuiltIn_Print_Titles_14_33">#REF!</definedName>
    <definedName name="Excel_BuiltIn_Print_Titles_14_34">#REF!</definedName>
    <definedName name="Excel_BuiltIn_Print_Titles_14_35">#REF!</definedName>
    <definedName name="Excel_BuiltIn_Print_Titles_14_36">#REF!</definedName>
    <definedName name="Excel_BuiltIn_Print_Titles_14_37">#REF!</definedName>
    <definedName name="Excel_BuiltIn_Print_Titles_14_4">#REF!</definedName>
    <definedName name="Excel_BuiltIn_Print_Titles_14_5">#REF!</definedName>
    <definedName name="Excel_BuiltIn_Print_Titles_14_6">#REF!</definedName>
    <definedName name="Excel_BuiltIn_Print_Titles_14_7">#REF!</definedName>
    <definedName name="Excel_BuiltIn_Print_Titles_14_8">#REF!</definedName>
    <definedName name="Excel_BuiltIn_Print_Titles_14_9">#REF!</definedName>
    <definedName name="Excel_BuiltIn_Print_Titles_15">#REF!</definedName>
    <definedName name="Excel_BuiltIn_Print_Titles_16">#REF!</definedName>
    <definedName name="Excel_BuiltIn_Print_Titles_17">#REF!</definedName>
    <definedName name="Excel_BuiltIn_Print_Titles_18">#REF!</definedName>
    <definedName name="Excel_BuiltIn_Print_Titles_19">#REF!</definedName>
    <definedName name="Excel_BuiltIn_Print_Titles_2">#REF!</definedName>
    <definedName name="Excel_BuiltIn_Print_Titles_2_1">#REF!</definedName>
    <definedName name="Excel_BuiltIn_Print_Titles_2_1_1">#REF!</definedName>
    <definedName name="Excel_BuiltIn_Print_Titles_2_10">#REF!</definedName>
    <definedName name="Excel_BuiltIn_Print_Titles_2_11">#REF!</definedName>
    <definedName name="Excel_BuiltIn_Print_Titles_2_12">#REF!</definedName>
    <definedName name="Excel_BuiltIn_Print_Titles_2_13">#REF!</definedName>
    <definedName name="Excel_BuiltIn_Print_Titles_2_14">#REF!</definedName>
    <definedName name="Excel_BuiltIn_Print_Titles_2_15">#REF!</definedName>
    <definedName name="Excel_BuiltIn_Print_Titles_2_16">#REF!</definedName>
    <definedName name="Excel_BuiltIn_Print_Titles_2_17">#REF!</definedName>
    <definedName name="Excel_BuiltIn_Print_Titles_2_18">#REF!</definedName>
    <definedName name="Excel_BuiltIn_Print_Titles_2_19">#REF!</definedName>
    <definedName name="Excel_BuiltIn_Print_Titles_2_2">#REF!</definedName>
    <definedName name="Excel_BuiltIn_Print_Titles_2_20">#REF!</definedName>
    <definedName name="Excel_BuiltIn_Print_Titles_2_21">#REF!</definedName>
    <definedName name="Excel_BuiltIn_Print_Titles_2_22">#REF!</definedName>
    <definedName name="Excel_BuiltIn_Print_Titles_2_23">#REF!</definedName>
    <definedName name="Excel_BuiltIn_Print_Titles_2_24">#REF!</definedName>
    <definedName name="Excel_BuiltIn_Print_Titles_2_25">#REF!</definedName>
    <definedName name="Excel_BuiltIn_Print_Titles_2_26">#REF!</definedName>
    <definedName name="Excel_BuiltIn_Print_Titles_2_27">#REF!</definedName>
    <definedName name="Excel_BuiltIn_Print_Titles_2_28">#REF!</definedName>
    <definedName name="Excel_BuiltIn_Print_Titles_2_29">#REF!</definedName>
    <definedName name="Excel_BuiltIn_Print_Titles_2_3">#REF!</definedName>
    <definedName name="Excel_BuiltIn_Print_Titles_2_30">#REF!</definedName>
    <definedName name="Excel_BuiltIn_Print_Titles_2_31">#REF!</definedName>
    <definedName name="Excel_BuiltIn_Print_Titles_2_32">#REF!</definedName>
    <definedName name="Excel_BuiltIn_Print_Titles_2_33">#REF!</definedName>
    <definedName name="Excel_BuiltIn_Print_Titles_2_34">#REF!</definedName>
    <definedName name="Excel_BuiltIn_Print_Titles_2_35">#REF!</definedName>
    <definedName name="Excel_BuiltIn_Print_Titles_2_36">#REF!</definedName>
    <definedName name="Excel_BuiltIn_Print_Titles_2_37">#REF!</definedName>
    <definedName name="Excel_BuiltIn_Print_Titles_2_4">#REF!</definedName>
    <definedName name="Excel_BuiltIn_Print_Titles_2_5">#REF!</definedName>
    <definedName name="Excel_BuiltIn_Print_Titles_2_6">#REF!</definedName>
    <definedName name="Excel_BuiltIn_Print_Titles_2_7">#REF!</definedName>
    <definedName name="Excel_BuiltIn_Print_Titles_2_8">#REF!</definedName>
    <definedName name="Excel_BuiltIn_Print_Titles_2_9">#REF!</definedName>
    <definedName name="Excel_BuiltIn_Print_Titles_20">"$#REF!.$A$1:$IU$15"</definedName>
    <definedName name="Excel_BuiltIn_Print_Titles_20_1" localSheetId="5">#REF!</definedName>
    <definedName name="Excel_BuiltIn_Print_Titles_20_1">#REF!</definedName>
    <definedName name="Excel_BuiltIn_Print_Titles_21" localSheetId="5">#REF!</definedName>
    <definedName name="Excel_BuiltIn_Print_Titles_21">#REF!</definedName>
    <definedName name="Excel_BuiltIn_Print_Titles_22">"$#REF!.$A$1:$IV$12"</definedName>
    <definedName name="Excel_BuiltIn_Print_Titles_22_1" localSheetId="5">#REF!</definedName>
    <definedName name="Excel_BuiltIn_Print_Titles_22_1">#REF!</definedName>
    <definedName name="Excel_BuiltIn_Print_Titles_23" localSheetId="5">#REF!</definedName>
    <definedName name="Excel_BuiltIn_Print_Titles_23">#REF!</definedName>
    <definedName name="Excel_BuiltIn_Print_Titles_24" localSheetId="5">#REF!</definedName>
    <definedName name="Excel_BuiltIn_Print_Titles_24">#REF!</definedName>
    <definedName name="Excel_BuiltIn_Print_Titles_26">"$#REF!.$A$1:$IU$11"</definedName>
    <definedName name="Excel_BuiltIn_Print_Titles_3" localSheetId="5">#REF!</definedName>
    <definedName name="Excel_BuiltIn_Print_Titles_3">#REF!</definedName>
    <definedName name="Excel_BuiltIn_Print_Titles_3_1" localSheetId="5">#REF!</definedName>
    <definedName name="Excel_BuiltIn_Print_Titles_3_1">#REF!</definedName>
    <definedName name="Excel_BuiltIn_Print_Titles_3_1_1" localSheetId="5">#REF!</definedName>
    <definedName name="Excel_BuiltIn_Print_Titles_3_1_1">#REF!</definedName>
    <definedName name="Excel_BuiltIn_Print_Titles_3_1_10">#REF!</definedName>
    <definedName name="Excel_BuiltIn_Print_Titles_3_1_11">#REF!</definedName>
    <definedName name="Excel_BuiltIn_Print_Titles_3_1_12">#REF!</definedName>
    <definedName name="Excel_BuiltIn_Print_Titles_3_1_13">#REF!</definedName>
    <definedName name="Excel_BuiltIn_Print_Titles_3_1_14">#REF!</definedName>
    <definedName name="Excel_BuiltIn_Print_Titles_3_1_15">#REF!</definedName>
    <definedName name="Excel_BuiltIn_Print_Titles_3_1_16">#REF!</definedName>
    <definedName name="Excel_BuiltIn_Print_Titles_3_1_17">#REF!</definedName>
    <definedName name="Excel_BuiltIn_Print_Titles_3_1_18">#REF!</definedName>
    <definedName name="Excel_BuiltIn_Print_Titles_3_1_19">#REF!</definedName>
    <definedName name="Excel_BuiltIn_Print_Titles_3_1_2">#REF!</definedName>
    <definedName name="Excel_BuiltIn_Print_Titles_3_1_20">#REF!</definedName>
    <definedName name="Excel_BuiltIn_Print_Titles_3_1_21">#REF!</definedName>
    <definedName name="Excel_BuiltIn_Print_Titles_3_1_22">#REF!</definedName>
    <definedName name="Excel_BuiltIn_Print_Titles_3_1_23">#REF!</definedName>
    <definedName name="Excel_BuiltIn_Print_Titles_3_1_24">#REF!</definedName>
    <definedName name="Excel_BuiltIn_Print_Titles_3_1_25">#REF!</definedName>
    <definedName name="Excel_BuiltIn_Print_Titles_3_1_26">#REF!</definedName>
    <definedName name="Excel_BuiltIn_Print_Titles_3_1_27">#REF!</definedName>
    <definedName name="Excel_BuiltIn_Print_Titles_3_1_28">#REF!</definedName>
    <definedName name="Excel_BuiltIn_Print_Titles_3_1_29">#REF!</definedName>
    <definedName name="Excel_BuiltIn_Print_Titles_3_1_3">#REF!</definedName>
    <definedName name="Excel_BuiltIn_Print_Titles_3_1_30">#REF!</definedName>
    <definedName name="Excel_BuiltIn_Print_Titles_3_1_31">#REF!</definedName>
    <definedName name="Excel_BuiltIn_Print_Titles_3_1_32">#REF!</definedName>
    <definedName name="Excel_BuiltIn_Print_Titles_3_1_33">#REF!</definedName>
    <definedName name="Excel_BuiltIn_Print_Titles_3_1_34">#REF!</definedName>
    <definedName name="Excel_BuiltIn_Print_Titles_3_1_35">#REF!</definedName>
    <definedName name="Excel_BuiltIn_Print_Titles_3_1_36">#REF!</definedName>
    <definedName name="Excel_BuiltIn_Print_Titles_3_1_37">#REF!</definedName>
    <definedName name="Excel_BuiltIn_Print_Titles_3_1_4">#REF!</definedName>
    <definedName name="Excel_BuiltIn_Print_Titles_3_1_5">#REF!</definedName>
    <definedName name="Excel_BuiltIn_Print_Titles_3_1_6">#REF!</definedName>
    <definedName name="Excel_BuiltIn_Print_Titles_3_1_7">#REF!</definedName>
    <definedName name="Excel_BuiltIn_Print_Titles_3_1_8">#REF!</definedName>
    <definedName name="Excel_BuiltIn_Print_Titles_3_1_9">#REF!</definedName>
    <definedName name="Excel_BuiltIn_Print_Titles_4">#REF!</definedName>
    <definedName name="Excel_BuiltIn_Print_Titles_4_1">#REF!</definedName>
    <definedName name="Excel_BuiltIn_Print_Titles_4_1_1">#REF!</definedName>
    <definedName name="Excel_BuiltIn_Print_Titles_4_10">#REF!</definedName>
    <definedName name="Excel_BuiltIn_Print_Titles_4_11">#REF!</definedName>
    <definedName name="Excel_BuiltIn_Print_Titles_4_12">#REF!</definedName>
    <definedName name="Excel_BuiltIn_Print_Titles_4_13">#REF!</definedName>
    <definedName name="Excel_BuiltIn_Print_Titles_4_14">#REF!</definedName>
    <definedName name="Excel_BuiltIn_Print_Titles_4_15">#REF!</definedName>
    <definedName name="Excel_BuiltIn_Print_Titles_4_16">#REF!</definedName>
    <definedName name="Excel_BuiltIn_Print_Titles_4_17">#REF!</definedName>
    <definedName name="Excel_BuiltIn_Print_Titles_4_18">#REF!</definedName>
    <definedName name="Excel_BuiltIn_Print_Titles_4_19">#REF!</definedName>
    <definedName name="Excel_BuiltIn_Print_Titles_4_2">#REF!</definedName>
    <definedName name="Excel_BuiltIn_Print_Titles_4_20">#REF!</definedName>
    <definedName name="Excel_BuiltIn_Print_Titles_4_21">#REF!</definedName>
    <definedName name="Excel_BuiltIn_Print_Titles_4_22">#REF!</definedName>
    <definedName name="Excel_BuiltIn_Print_Titles_4_23">#REF!</definedName>
    <definedName name="Excel_BuiltIn_Print_Titles_4_24">#REF!</definedName>
    <definedName name="Excel_BuiltIn_Print_Titles_4_25">#REF!</definedName>
    <definedName name="Excel_BuiltIn_Print_Titles_4_26">#REF!</definedName>
    <definedName name="Excel_BuiltIn_Print_Titles_4_27">#REF!</definedName>
    <definedName name="Excel_BuiltIn_Print_Titles_4_28">#REF!</definedName>
    <definedName name="Excel_BuiltIn_Print_Titles_4_29">#REF!</definedName>
    <definedName name="Excel_BuiltIn_Print_Titles_4_3">#REF!</definedName>
    <definedName name="Excel_BuiltIn_Print_Titles_4_30">#REF!</definedName>
    <definedName name="Excel_BuiltIn_Print_Titles_4_31">#REF!</definedName>
    <definedName name="Excel_BuiltIn_Print_Titles_4_32">#REF!</definedName>
    <definedName name="Excel_BuiltIn_Print_Titles_4_33">#REF!</definedName>
    <definedName name="Excel_BuiltIn_Print_Titles_4_34">#REF!</definedName>
    <definedName name="Excel_BuiltIn_Print_Titles_4_35">#REF!</definedName>
    <definedName name="Excel_BuiltIn_Print_Titles_4_36">#REF!</definedName>
    <definedName name="Excel_BuiltIn_Print_Titles_4_37">#REF!</definedName>
    <definedName name="Excel_BuiltIn_Print_Titles_4_4">#REF!</definedName>
    <definedName name="Excel_BuiltIn_Print_Titles_4_5">#REF!</definedName>
    <definedName name="Excel_BuiltIn_Print_Titles_4_6">#REF!</definedName>
    <definedName name="Excel_BuiltIn_Print_Titles_4_7">#REF!</definedName>
    <definedName name="Excel_BuiltIn_Print_Titles_4_8">#REF!</definedName>
    <definedName name="Excel_BuiltIn_Print_Titles_4_9">#REF!</definedName>
    <definedName name="Excel_BuiltIn_Print_Titles_5">#REF!</definedName>
    <definedName name="Excel_BuiltIn_Print_Titles_5_1">#REF!</definedName>
    <definedName name="Excel_BuiltIn_Print_Titles_5_1_1">#REF!</definedName>
    <definedName name="Excel_BuiltIn_Print_Titles_5_10">#REF!</definedName>
    <definedName name="Excel_BuiltIn_Print_Titles_5_11">#REF!</definedName>
    <definedName name="Excel_BuiltIn_Print_Titles_5_12">#REF!</definedName>
    <definedName name="Excel_BuiltIn_Print_Titles_5_13">#REF!</definedName>
    <definedName name="Excel_BuiltIn_Print_Titles_5_14">#REF!</definedName>
    <definedName name="Excel_BuiltIn_Print_Titles_5_15">#REF!</definedName>
    <definedName name="Excel_BuiltIn_Print_Titles_5_16">#REF!</definedName>
    <definedName name="Excel_BuiltIn_Print_Titles_5_17">#REF!</definedName>
    <definedName name="Excel_BuiltIn_Print_Titles_5_18">#REF!</definedName>
    <definedName name="Excel_BuiltIn_Print_Titles_5_19">#REF!</definedName>
    <definedName name="Excel_BuiltIn_Print_Titles_5_2">#REF!</definedName>
    <definedName name="Excel_BuiltIn_Print_Titles_5_20">#REF!</definedName>
    <definedName name="Excel_BuiltIn_Print_Titles_5_21">#REF!</definedName>
    <definedName name="Excel_BuiltIn_Print_Titles_5_22">#REF!</definedName>
    <definedName name="Excel_BuiltIn_Print_Titles_5_23">#REF!</definedName>
    <definedName name="Excel_BuiltIn_Print_Titles_5_24">#REF!</definedName>
    <definedName name="Excel_BuiltIn_Print_Titles_5_25">#REF!</definedName>
    <definedName name="Excel_BuiltIn_Print_Titles_5_26">#REF!</definedName>
    <definedName name="Excel_BuiltIn_Print_Titles_5_27">#REF!</definedName>
    <definedName name="Excel_BuiltIn_Print_Titles_5_28">#REF!</definedName>
    <definedName name="Excel_BuiltIn_Print_Titles_5_29">#REF!</definedName>
    <definedName name="Excel_BuiltIn_Print_Titles_5_3">#REF!</definedName>
    <definedName name="Excel_BuiltIn_Print_Titles_5_30">#REF!</definedName>
    <definedName name="Excel_BuiltIn_Print_Titles_5_31">#REF!</definedName>
    <definedName name="Excel_BuiltIn_Print_Titles_5_32">#REF!</definedName>
    <definedName name="Excel_BuiltIn_Print_Titles_5_33">#REF!</definedName>
    <definedName name="Excel_BuiltIn_Print_Titles_5_34">#REF!</definedName>
    <definedName name="Excel_BuiltIn_Print_Titles_5_35">#REF!</definedName>
    <definedName name="Excel_BuiltIn_Print_Titles_5_36">#REF!</definedName>
    <definedName name="Excel_BuiltIn_Print_Titles_5_37">#REF!</definedName>
    <definedName name="Excel_BuiltIn_Print_Titles_5_4">#REF!</definedName>
    <definedName name="Excel_BuiltIn_Print_Titles_5_5">#REF!</definedName>
    <definedName name="Excel_BuiltIn_Print_Titles_5_6">#REF!</definedName>
    <definedName name="Excel_BuiltIn_Print_Titles_5_7">#REF!</definedName>
    <definedName name="Excel_BuiltIn_Print_Titles_5_8">#REF!</definedName>
    <definedName name="Excel_BuiltIn_Print_Titles_5_9">#REF!</definedName>
    <definedName name="Excel_BuiltIn_Print_Titles_6">#REF!</definedName>
    <definedName name="Excel_BuiltIn_Print_Titles_7">#REF!</definedName>
    <definedName name="Excel_BuiltIn_Print_Titles_7_1">#REF!</definedName>
    <definedName name="Excel_BuiltIn_Print_Titles_7_1_1">#REF!</definedName>
    <definedName name="Excel_BuiltIn_Print_Titles_7_1_1_1">#REF!</definedName>
    <definedName name="Excel_BuiltIn_Print_Titles_7_1_1_1_1">#REF!</definedName>
    <definedName name="Excel_BuiltIn_Print_Titles_7_1_1_2">#REF!</definedName>
    <definedName name="Excel_BuiltIn_Print_Titles_7_1_1_3">#REF!</definedName>
    <definedName name="Excel_BuiltIn_Print_Titles_7_1_1_4">#REF!</definedName>
    <definedName name="Excel_BuiltIn_Print_Titles_7_1_1_5">#REF!</definedName>
    <definedName name="Excel_BuiltIn_Print_Titles_7_1_1_6">#REF!</definedName>
    <definedName name="Excel_BuiltIn_Print_Titles_7_1_2">#REF!</definedName>
    <definedName name="Excel_BuiltIn_Print_Titles_7_1_3">#REF!</definedName>
    <definedName name="Excel_BuiltIn_Print_Titles_7_1_4">#REF!</definedName>
    <definedName name="Excel_BuiltIn_Print_Titles_7_1_5">#REF!</definedName>
    <definedName name="Excel_BuiltIn_Print_Titles_7_1_6">#REF!</definedName>
    <definedName name="Excel_BuiltIn_Print_Titles_7_10">#REF!</definedName>
    <definedName name="Excel_BuiltIn_Print_Titles_7_11">#REF!</definedName>
    <definedName name="Excel_BuiltIn_Print_Titles_7_12">#REF!</definedName>
    <definedName name="Excel_BuiltIn_Print_Titles_7_13">#REF!</definedName>
    <definedName name="Excel_BuiltIn_Print_Titles_7_14">#REF!</definedName>
    <definedName name="Excel_BuiltIn_Print_Titles_7_15">#REF!</definedName>
    <definedName name="Excel_BuiltIn_Print_Titles_7_16">"$#REF!.$#REF!$#REF!:$#REF!$#REF!"</definedName>
    <definedName name="Excel_BuiltIn_Print_Titles_7_17">"$#REF!.$#REF!$#REF!:$#REF!$#REF!"</definedName>
    <definedName name="Excel_BuiltIn_Print_Titles_7_18">"$#REF!.$#REF!$#REF!:$#REF!$#REF!"</definedName>
    <definedName name="Excel_BuiltIn_Print_Titles_7_19" localSheetId="5">#REF!</definedName>
    <definedName name="Excel_BuiltIn_Print_Titles_7_19">#REF!</definedName>
    <definedName name="Excel_BuiltIn_Print_Titles_7_2" localSheetId="5">#REF!</definedName>
    <definedName name="Excel_BuiltIn_Print_Titles_7_2">#REF!</definedName>
    <definedName name="Excel_BuiltIn_Print_Titles_7_2_1" localSheetId="5">#REF!</definedName>
    <definedName name="Excel_BuiltIn_Print_Titles_7_2_1">#REF!</definedName>
    <definedName name="Excel_BuiltIn_Print_Titles_7_2_2">#REF!</definedName>
    <definedName name="Excel_BuiltIn_Print_Titles_7_2_3">#REF!</definedName>
    <definedName name="Excel_BuiltIn_Print_Titles_7_2_4">#REF!</definedName>
    <definedName name="Excel_BuiltIn_Print_Titles_7_2_5">#REF!</definedName>
    <definedName name="Excel_BuiltIn_Print_Titles_7_2_6">#REF!</definedName>
    <definedName name="Excel_BuiltIn_Print_Titles_7_20">"$#REF!.$#REF!$#REF!:$#REF!$#REF!"</definedName>
    <definedName name="Excel_BuiltIn_Print_Titles_7_21">"$#REF!.$#REF!$#REF!:$#REF!$#REF!"</definedName>
    <definedName name="Excel_BuiltIn_Print_Titles_7_22">"$#REF!.$#REF!$#REF!:$#REF!$#REF!"</definedName>
    <definedName name="Excel_BuiltIn_Print_Titles_7_23">"$#REF!.$#REF!$#REF!:$#REF!$#REF!"</definedName>
    <definedName name="Excel_BuiltIn_Print_Titles_7_24" localSheetId="5">#REF!</definedName>
    <definedName name="Excel_BuiltIn_Print_Titles_7_24">#REF!</definedName>
    <definedName name="Excel_BuiltIn_Print_Titles_7_25" localSheetId="5">#REF!</definedName>
    <definedName name="Excel_BuiltIn_Print_Titles_7_25">#REF!</definedName>
    <definedName name="Excel_BuiltIn_Print_Titles_7_26" localSheetId="5">#REF!</definedName>
    <definedName name="Excel_BuiltIn_Print_Titles_7_26">#REF!</definedName>
    <definedName name="Excel_BuiltIn_Print_Titles_7_27">#REF!</definedName>
    <definedName name="Excel_BuiltIn_Print_Titles_7_28">#REF!</definedName>
    <definedName name="Excel_BuiltIn_Print_Titles_7_29">#REF!</definedName>
    <definedName name="Excel_BuiltIn_Print_Titles_7_3">#REF!</definedName>
    <definedName name="Excel_BuiltIn_Print_Titles_7_3_1">#REF!</definedName>
    <definedName name="Excel_BuiltIn_Print_Titles_7_3_2">#REF!</definedName>
    <definedName name="Excel_BuiltIn_Print_Titles_7_3_3">#REF!</definedName>
    <definedName name="Excel_BuiltIn_Print_Titles_7_3_4">#REF!</definedName>
    <definedName name="Excel_BuiltIn_Print_Titles_7_3_5">#REF!</definedName>
    <definedName name="Excel_BuiltIn_Print_Titles_7_3_6">#REF!</definedName>
    <definedName name="Excel_BuiltIn_Print_Titles_7_30">#REF!</definedName>
    <definedName name="Excel_BuiltIn_Print_Titles_7_31">#REF!</definedName>
    <definedName name="Excel_BuiltIn_Print_Titles_7_32">#REF!</definedName>
    <definedName name="Excel_BuiltIn_Print_Titles_7_33">#REF!</definedName>
    <definedName name="Excel_BuiltIn_Print_Titles_7_34">#REF!</definedName>
    <definedName name="Excel_BuiltIn_Print_Titles_7_35">#REF!</definedName>
    <definedName name="Excel_BuiltIn_Print_Titles_7_36">#REF!</definedName>
    <definedName name="Excel_BuiltIn_Print_Titles_7_37">#REF!</definedName>
    <definedName name="Excel_BuiltIn_Print_Titles_7_4">#REF!</definedName>
    <definedName name="Excel_BuiltIn_Print_Titles_7_4_1">#REF!</definedName>
    <definedName name="Excel_BuiltIn_Print_Titles_7_4_2">#REF!</definedName>
    <definedName name="Excel_BuiltIn_Print_Titles_7_4_3">#REF!</definedName>
    <definedName name="Excel_BuiltIn_Print_Titles_7_4_4">#REF!</definedName>
    <definedName name="Excel_BuiltIn_Print_Titles_7_4_5">#REF!</definedName>
    <definedName name="Excel_BuiltIn_Print_Titles_7_4_6">#REF!</definedName>
    <definedName name="Excel_BuiltIn_Print_Titles_7_5">#REF!</definedName>
    <definedName name="Excel_BuiltIn_Print_Titles_7_5_1">#REF!</definedName>
    <definedName name="Excel_BuiltIn_Print_Titles_7_5_2">#REF!</definedName>
    <definedName name="Excel_BuiltIn_Print_Titles_7_5_3">#REF!</definedName>
    <definedName name="Excel_BuiltIn_Print_Titles_7_5_4">#REF!</definedName>
    <definedName name="Excel_BuiltIn_Print_Titles_7_5_5">#REF!</definedName>
    <definedName name="Excel_BuiltIn_Print_Titles_7_5_6">#REF!</definedName>
    <definedName name="Excel_BuiltIn_Print_Titles_7_6">#REF!</definedName>
    <definedName name="Excel_BuiltIn_Print_Titles_7_6_1">#REF!</definedName>
    <definedName name="Excel_BuiltIn_Print_Titles_7_6_2">#REF!</definedName>
    <definedName name="Excel_BuiltIn_Print_Titles_7_6_3">#REF!</definedName>
    <definedName name="Excel_BuiltIn_Print_Titles_7_6_4">#REF!</definedName>
    <definedName name="Excel_BuiltIn_Print_Titles_7_6_5">#REF!</definedName>
    <definedName name="Excel_BuiltIn_Print_Titles_7_6_6">#REF!</definedName>
    <definedName name="Excel_BuiltIn_Print_Titles_7_7">#REF!</definedName>
    <definedName name="Excel_BuiltIn_Print_Titles_7_7_1">#REF!</definedName>
    <definedName name="Excel_BuiltIn_Print_Titles_7_7_2">#REF!</definedName>
    <definedName name="Excel_BuiltIn_Print_Titles_7_7_3">#REF!</definedName>
    <definedName name="Excel_BuiltIn_Print_Titles_7_7_4">#REF!</definedName>
    <definedName name="Excel_BuiltIn_Print_Titles_7_7_5">#REF!</definedName>
    <definedName name="Excel_BuiltIn_Print_Titles_7_7_6">#REF!</definedName>
    <definedName name="Excel_BuiltIn_Print_Titles_7_8">#REF!</definedName>
    <definedName name="Excel_BuiltIn_Print_Titles_7_9">#REF!</definedName>
    <definedName name="Excel_BuiltIn_Print_Titles_8">#REF!</definedName>
    <definedName name="Excel_BuiltIn_Print_Titles_8_1">#REF!</definedName>
    <definedName name="Excel_BuiltIn_Print_Titles_8_1_1">#REF!</definedName>
    <definedName name="Excel_BuiltIn_Print_Titles_8_10">#REF!</definedName>
    <definedName name="Excel_BuiltIn_Print_Titles_8_11">#REF!</definedName>
    <definedName name="Excel_BuiltIn_Print_Titles_8_12">#REF!</definedName>
    <definedName name="Excel_BuiltIn_Print_Titles_8_13">#REF!</definedName>
    <definedName name="Excel_BuiltIn_Print_Titles_8_14">#REF!</definedName>
    <definedName name="Excel_BuiltIn_Print_Titles_8_15">#REF!</definedName>
    <definedName name="Excel_BuiltIn_Print_Titles_8_16">#REF!</definedName>
    <definedName name="Excel_BuiltIn_Print_Titles_8_17">#REF!</definedName>
    <definedName name="Excel_BuiltIn_Print_Titles_8_18">#REF!</definedName>
    <definedName name="Excel_BuiltIn_Print_Titles_8_19">#REF!</definedName>
    <definedName name="Excel_BuiltIn_Print_Titles_8_2">#REF!</definedName>
    <definedName name="Excel_BuiltIn_Print_Titles_8_20">#REF!</definedName>
    <definedName name="Excel_BuiltIn_Print_Titles_8_21">#REF!</definedName>
    <definedName name="Excel_BuiltIn_Print_Titles_8_22">#REF!</definedName>
    <definedName name="Excel_BuiltIn_Print_Titles_8_23">#REF!</definedName>
    <definedName name="Excel_BuiltIn_Print_Titles_8_24">#REF!</definedName>
    <definedName name="Excel_BuiltIn_Print_Titles_8_25">#REF!</definedName>
    <definedName name="Excel_BuiltIn_Print_Titles_8_26">#REF!</definedName>
    <definedName name="Excel_BuiltIn_Print_Titles_8_27">#REF!</definedName>
    <definedName name="Excel_BuiltIn_Print_Titles_8_28">#REF!</definedName>
    <definedName name="Excel_BuiltIn_Print_Titles_8_29">#REF!</definedName>
    <definedName name="Excel_BuiltIn_Print_Titles_8_3">#REF!</definedName>
    <definedName name="Excel_BuiltIn_Print_Titles_8_30">#REF!</definedName>
    <definedName name="Excel_BuiltIn_Print_Titles_8_31">#REF!</definedName>
    <definedName name="Excel_BuiltIn_Print_Titles_8_32">#REF!</definedName>
    <definedName name="Excel_BuiltIn_Print_Titles_8_33">#REF!</definedName>
    <definedName name="Excel_BuiltIn_Print_Titles_8_34">#REF!</definedName>
    <definedName name="Excel_BuiltIn_Print_Titles_8_35">#REF!</definedName>
    <definedName name="Excel_BuiltIn_Print_Titles_8_36">#REF!</definedName>
    <definedName name="Excel_BuiltIn_Print_Titles_8_37">#REF!</definedName>
    <definedName name="Excel_BuiltIn_Print_Titles_8_4">#REF!</definedName>
    <definedName name="Excel_BuiltIn_Print_Titles_8_5">#REF!</definedName>
    <definedName name="Excel_BuiltIn_Print_Titles_8_6">#REF!</definedName>
    <definedName name="Excel_BuiltIn_Print_Titles_8_7">#REF!</definedName>
    <definedName name="Excel_BuiltIn_Print_Titles_8_8">#REF!</definedName>
    <definedName name="Excel_BuiltIn_Print_Titles_8_9">#REF!</definedName>
    <definedName name="Excel_BuiltIn_Print_Titles_9">#REF!</definedName>
    <definedName name="Excel_BuiltIn_Print_Titles_9_1">#REF!</definedName>
    <definedName name="Excel_BuiltIn_Print_Titles_9_1_1">#REF!</definedName>
    <definedName name="Excel_BuiltIn_Print_Titles_9_1_1_1">#REF!</definedName>
    <definedName name="Excel_BuiltIn_Print_Titles_9_1_1_1_1">#REF!</definedName>
    <definedName name="Excel_BuiltIn_Print_Titles_9_1_1_1_1_1">#REF!</definedName>
    <definedName name="Excel_BuiltIn_Print_Titles_9_1_1_10">#REF!</definedName>
    <definedName name="Excel_BuiltIn_Print_Titles_9_1_1_11">#REF!</definedName>
    <definedName name="Excel_BuiltIn_Print_Titles_9_1_1_12">#REF!</definedName>
    <definedName name="Excel_BuiltIn_Print_Titles_9_1_1_13">#REF!</definedName>
    <definedName name="Excel_BuiltIn_Print_Titles_9_1_1_14">#REF!</definedName>
    <definedName name="Excel_BuiltIn_Print_Titles_9_1_1_15">#REF!</definedName>
    <definedName name="Excel_BuiltIn_Print_Titles_9_1_1_16">#REF!</definedName>
    <definedName name="Excel_BuiltIn_Print_Titles_9_1_1_17">#REF!</definedName>
    <definedName name="Excel_BuiltIn_Print_Titles_9_1_1_18">#REF!</definedName>
    <definedName name="Excel_BuiltIn_Print_Titles_9_1_1_19">#REF!</definedName>
    <definedName name="Excel_BuiltIn_Print_Titles_9_1_1_2">#REF!</definedName>
    <definedName name="Excel_BuiltIn_Print_Titles_9_1_1_20">#REF!</definedName>
    <definedName name="Excel_BuiltIn_Print_Titles_9_1_1_21">#REF!</definedName>
    <definedName name="Excel_BuiltIn_Print_Titles_9_1_1_22">#REF!</definedName>
    <definedName name="Excel_BuiltIn_Print_Titles_9_1_1_23">#REF!</definedName>
    <definedName name="Excel_BuiltIn_Print_Titles_9_1_1_24">#REF!</definedName>
    <definedName name="Excel_BuiltIn_Print_Titles_9_1_1_25">#REF!</definedName>
    <definedName name="Excel_BuiltIn_Print_Titles_9_1_1_26">#REF!</definedName>
    <definedName name="Excel_BuiltIn_Print_Titles_9_1_1_27">#REF!</definedName>
    <definedName name="Excel_BuiltIn_Print_Titles_9_1_1_28">#REF!</definedName>
    <definedName name="Excel_BuiltIn_Print_Titles_9_1_1_29">#REF!</definedName>
    <definedName name="Excel_BuiltIn_Print_Titles_9_1_1_3">#REF!</definedName>
    <definedName name="Excel_BuiltIn_Print_Titles_9_1_1_30">#REF!</definedName>
    <definedName name="Excel_BuiltIn_Print_Titles_9_1_1_31">#REF!</definedName>
    <definedName name="Excel_BuiltIn_Print_Titles_9_1_1_32">#REF!</definedName>
    <definedName name="Excel_BuiltIn_Print_Titles_9_1_1_33">#REF!</definedName>
    <definedName name="Excel_BuiltIn_Print_Titles_9_1_1_34">#REF!</definedName>
    <definedName name="Excel_BuiltIn_Print_Titles_9_1_1_35">#REF!</definedName>
    <definedName name="Excel_BuiltIn_Print_Titles_9_1_1_36">#REF!</definedName>
    <definedName name="Excel_BuiltIn_Print_Titles_9_1_1_37">#REF!</definedName>
    <definedName name="Excel_BuiltIn_Print_Titles_9_1_1_4">#REF!</definedName>
    <definedName name="Excel_BuiltIn_Print_Titles_9_1_1_5">#REF!</definedName>
    <definedName name="Excel_BuiltIn_Print_Titles_9_1_1_6">#REF!</definedName>
    <definedName name="Excel_BuiltIn_Print_Titles_9_1_1_7">#REF!</definedName>
    <definedName name="Excel_BuiltIn_Print_Titles_9_1_1_8">#REF!</definedName>
    <definedName name="Excel_BuiltIn_Print_Titles_9_1_1_9">#REF!</definedName>
    <definedName name="Excel_BuiltIn_Print_Titles_9_1_10">#REF!</definedName>
    <definedName name="Excel_BuiltIn_Print_Titles_9_1_11">#REF!</definedName>
    <definedName name="Excel_BuiltIn_Print_Titles_9_1_12">#REF!</definedName>
    <definedName name="Excel_BuiltIn_Print_Titles_9_1_13">#REF!</definedName>
    <definedName name="Excel_BuiltIn_Print_Titles_9_1_14">#REF!</definedName>
    <definedName name="Excel_BuiltIn_Print_Titles_9_1_15">#REF!</definedName>
    <definedName name="Excel_BuiltIn_Print_Titles_9_1_16">#REF!</definedName>
    <definedName name="Excel_BuiltIn_Print_Titles_9_1_17">#REF!</definedName>
    <definedName name="Excel_BuiltIn_Print_Titles_9_1_18">#REF!</definedName>
    <definedName name="Excel_BuiltIn_Print_Titles_9_1_19">#REF!</definedName>
    <definedName name="Excel_BuiltIn_Print_Titles_9_1_2">#REF!</definedName>
    <definedName name="Excel_BuiltIn_Print_Titles_9_1_20">#REF!</definedName>
    <definedName name="Excel_BuiltIn_Print_Titles_9_1_21">#REF!</definedName>
    <definedName name="Excel_BuiltIn_Print_Titles_9_1_22">#REF!</definedName>
    <definedName name="Excel_BuiltIn_Print_Titles_9_1_23">#REF!</definedName>
    <definedName name="Excel_BuiltIn_Print_Titles_9_1_24">#REF!</definedName>
    <definedName name="Excel_BuiltIn_Print_Titles_9_1_25">#REF!</definedName>
    <definedName name="Excel_BuiltIn_Print_Titles_9_1_26">#REF!</definedName>
    <definedName name="Excel_BuiltIn_Print_Titles_9_1_27">#REF!</definedName>
    <definedName name="Excel_BuiltIn_Print_Titles_9_1_28">#REF!</definedName>
    <definedName name="Excel_BuiltIn_Print_Titles_9_1_29">#REF!</definedName>
    <definedName name="Excel_BuiltIn_Print_Titles_9_1_3">#REF!</definedName>
    <definedName name="Excel_BuiltIn_Print_Titles_9_1_30">#REF!</definedName>
    <definedName name="Excel_BuiltIn_Print_Titles_9_1_31">#REF!</definedName>
    <definedName name="Excel_BuiltIn_Print_Titles_9_1_32">#REF!</definedName>
    <definedName name="Excel_BuiltIn_Print_Titles_9_1_33">#REF!</definedName>
    <definedName name="Excel_BuiltIn_Print_Titles_9_1_34">#REF!</definedName>
    <definedName name="Excel_BuiltIn_Print_Titles_9_1_35">#REF!</definedName>
    <definedName name="Excel_BuiltIn_Print_Titles_9_1_36">#REF!</definedName>
    <definedName name="Excel_BuiltIn_Print_Titles_9_1_37">#REF!</definedName>
    <definedName name="Excel_BuiltIn_Print_Titles_9_1_4">#REF!</definedName>
    <definedName name="Excel_BuiltIn_Print_Titles_9_1_5">#REF!</definedName>
    <definedName name="Excel_BuiltIn_Print_Titles_9_1_6">#REF!</definedName>
    <definedName name="Excel_BuiltIn_Print_Titles_9_1_7">#REF!</definedName>
    <definedName name="Excel_BuiltIn_Print_Titles_9_1_8">#REF!</definedName>
    <definedName name="Excel_BuiltIn_Print_Titles_9_1_9">#REF!</definedName>
    <definedName name="Excel_BuiltIn_Print_Titles_9_10">#REF!</definedName>
    <definedName name="Excel_BuiltIn_Print_Titles_9_11">#REF!</definedName>
    <definedName name="Excel_BuiltIn_Print_Titles_9_12">#REF!</definedName>
    <definedName name="Excel_BuiltIn_Print_Titles_9_13">#REF!</definedName>
    <definedName name="Excel_BuiltIn_Print_Titles_9_14">#REF!</definedName>
    <definedName name="Excel_BuiltIn_Print_Titles_9_15">#REF!</definedName>
    <definedName name="Excel_BuiltIn_Print_Titles_9_16">#REF!</definedName>
    <definedName name="Excel_BuiltIn_Print_Titles_9_17">#REF!</definedName>
    <definedName name="Excel_BuiltIn_Print_Titles_9_18">#REF!</definedName>
    <definedName name="Excel_BuiltIn_Print_Titles_9_19">#REF!</definedName>
    <definedName name="Excel_BuiltIn_Print_Titles_9_2">#REF!</definedName>
    <definedName name="Excel_BuiltIn_Print_Titles_9_20">#REF!</definedName>
    <definedName name="Excel_BuiltIn_Print_Titles_9_21">#REF!</definedName>
    <definedName name="Excel_BuiltIn_Print_Titles_9_22">#REF!</definedName>
    <definedName name="Excel_BuiltIn_Print_Titles_9_23">#REF!</definedName>
    <definedName name="Excel_BuiltIn_Print_Titles_9_24">#REF!</definedName>
    <definedName name="Excel_BuiltIn_Print_Titles_9_25">#REF!</definedName>
    <definedName name="Excel_BuiltIn_Print_Titles_9_26">#REF!</definedName>
    <definedName name="Excel_BuiltIn_Print_Titles_9_27">#REF!</definedName>
    <definedName name="Excel_BuiltIn_Print_Titles_9_28">#REF!</definedName>
    <definedName name="Excel_BuiltIn_Print_Titles_9_29">#REF!</definedName>
    <definedName name="Excel_BuiltIn_Print_Titles_9_3">#REF!</definedName>
    <definedName name="Excel_BuiltIn_Print_Titles_9_30">#REF!</definedName>
    <definedName name="Excel_BuiltIn_Print_Titles_9_31">#REF!</definedName>
    <definedName name="Excel_BuiltIn_Print_Titles_9_32">#REF!</definedName>
    <definedName name="Excel_BuiltIn_Print_Titles_9_33">#REF!</definedName>
    <definedName name="Excel_BuiltIn_Print_Titles_9_34">#REF!</definedName>
    <definedName name="Excel_BuiltIn_Print_Titles_9_35">#REF!</definedName>
    <definedName name="Excel_BuiltIn_Print_Titles_9_36">#REF!</definedName>
    <definedName name="Excel_BuiltIn_Print_Titles_9_37">#REF!</definedName>
    <definedName name="Excel_BuiltIn_Print_Titles_9_4">#REF!</definedName>
    <definedName name="Excel_BuiltIn_Print_Titles_9_5">#REF!</definedName>
    <definedName name="Excel_BuiltIn_Print_Titles_9_6">#REF!</definedName>
    <definedName name="Excel_BuiltIn_Print_Titles_9_7">#REF!</definedName>
    <definedName name="Excel_BuiltIn_Print_Titles_9_8">#REF!</definedName>
    <definedName name="Excel_BuiltIn_Print_Titles_9_9">#REF!</definedName>
    <definedName name="EXCEL_BUILTIN_TITLES_31">#REF!</definedName>
    <definedName name="EXCEL_BUILTIN_TITLES_31_1">#REF!</definedName>
    <definedName name="EXCEL_BUILTIN_TITLES_31_10">#REF!</definedName>
    <definedName name="EXCEL_BUILTIN_TITLES_31_11">#REF!</definedName>
    <definedName name="EXCEL_BUILTIN_TITLES_31_12">#REF!</definedName>
    <definedName name="EXCEL_BUILTIN_TITLES_31_13">#REF!</definedName>
    <definedName name="EXCEL_BUILTIN_TITLES_31_14">#REF!</definedName>
    <definedName name="EXCEL_BUILTIN_TITLES_31_15">#REF!</definedName>
    <definedName name="EXCEL_BUILTIN_TITLES_31_16">#REF!</definedName>
    <definedName name="EXCEL_BUILTIN_TITLES_31_17">#REF!</definedName>
    <definedName name="EXCEL_BUILTIN_TITLES_31_18">#REF!</definedName>
    <definedName name="EXCEL_BUILTIN_TITLES_31_19">#REF!</definedName>
    <definedName name="EXCEL_BUILTIN_TITLES_31_2">#REF!</definedName>
    <definedName name="EXCEL_BUILTIN_TITLES_31_20">#REF!</definedName>
    <definedName name="EXCEL_BUILTIN_TITLES_31_21">#REF!</definedName>
    <definedName name="EXCEL_BUILTIN_TITLES_31_22">#REF!</definedName>
    <definedName name="EXCEL_BUILTIN_TITLES_31_23">#REF!</definedName>
    <definedName name="EXCEL_BUILTIN_TITLES_31_24">#REF!</definedName>
    <definedName name="EXCEL_BUILTIN_TITLES_31_25">#REF!</definedName>
    <definedName name="EXCEL_BUILTIN_TITLES_31_26">#REF!</definedName>
    <definedName name="EXCEL_BUILTIN_TITLES_31_27">#REF!</definedName>
    <definedName name="EXCEL_BUILTIN_TITLES_31_28">#REF!</definedName>
    <definedName name="EXCEL_BUILTIN_TITLES_31_29">#REF!</definedName>
    <definedName name="EXCEL_BUILTIN_TITLES_31_3">#REF!</definedName>
    <definedName name="EXCEL_BUILTIN_TITLES_31_30">#REF!</definedName>
    <definedName name="EXCEL_BUILTIN_TITLES_31_31">#REF!</definedName>
    <definedName name="EXCEL_BUILTIN_TITLES_31_32">#REF!</definedName>
    <definedName name="EXCEL_BUILTIN_TITLES_31_33">#REF!</definedName>
    <definedName name="EXCEL_BUILTIN_TITLES_31_34">#REF!</definedName>
    <definedName name="EXCEL_BUILTIN_TITLES_31_35">#REF!</definedName>
    <definedName name="EXCEL_BUILTIN_TITLES_31_36">#REF!</definedName>
    <definedName name="EXCEL_BUILTIN_TITLES_31_37">#REF!</definedName>
    <definedName name="EXCEL_BUILTIN_TITLES_31_4">#REF!</definedName>
    <definedName name="EXCEL_BUILTIN_TITLES_31_5">#REF!</definedName>
    <definedName name="EXCEL_BUILTIN_TITLES_31_6">#REF!</definedName>
    <definedName name="EXCEL_BUILTIN_TITLES_31_7">#REF!</definedName>
    <definedName name="EXCEL_BUILTIN_TITLES_31_8">#REF!</definedName>
    <definedName name="EXCEL_BUILTIN_TITLES_31_9">#REF!</definedName>
    <definedName name="fdff">#REF!</definedName>
    <definedName name="FirstAider">'[5]Labor Rates'!$M$14</definedName>
    <definedName name="Foreman">'[5]Labor Rates'!$M$7</definedName>
    <definedName name="fsdaf" localSheetId="5">#REF!</definedName>
    <definedName name="fsdaf">#REF!</definedName>
    <definedName name="GCHBEXT" localSheetId="5">#REF!</definedName>
    <definedName name="GCHBEXT">#REF!</definedName>
    <definedName name="GCHBINT" localSheetId="5">#REF!</definedName>
    <definedName name="GCHBINT">#REF!</definedName>
    <definedName name="gfo">[6]Database!$A$3:$E$541</definedName>
    <definedName name="GLEN">[7]Database!$A$3:$E$541</definedName>
    <definedName name="Gnd_Wire_Size">[3]Tables!$P$24:$R$43</definedName>
    <definedName name="GPLASTEXT">#REF!</definedName>
    <definedName name="GPLASTINT">#REF!</definedName>
    <definedName name="grtrg">#REF!</definedName>
    <definedName name="hh">#REF!</definedName>
    <definedName name="HOOK">[8]data!$A$2:$I$10</definedName>
    <definedName name="HOOK_1" localSheetId="5">#REF!</definedName>
    <definedName name="HOOK_1">#REF!</definedName>
    <definedName name="HOOK_2" localSheetId="5">#REF!</definedName>
    <definedName name="HOOK_2">#REF!</definedName>
    <definedName name="HOOK_3" localSheetId="5">#REF!</definedName>
    <definedName name="HOOK_3">#REF!</definedName>
    <definedName name="HOOK_4">#REF!</definedName>
    <definedName name="HOOK_5">#REF!</definedName>
    <definedName name="INPUT1">#REF!</definedName>
    <definedName name="INPUT2">#REF!</definedName>
    <definedName name="INPUT3">#REF!</definedName>
    <definedName name="INPUT4" localSheetId="5">#REF!,#REF!,#REF!,#REF!,#REF!,#REF!,#REF!</definedName>
    <definedName name="INPUT4">#REF!,#REF!,#REF!,#REF!,#REF!,#REF!,#REF!</definedName>
    <definedName name="kghhg" localSheetId="5">#REF!</definedName>
    <definedName name="kghhg">#REF!</definedName>
    <definedName name="loadcase" localSheetId="5">#REF!</definedName>
    <definedName name="loadcase">#REF!</definedName>
    <definedName name="mark" localSheetId="5">#REF!</definedName>
    <definedName name="mark">#REF!</definedName>
    <definedName name="OLAN">#REF!</definedName>
    <definedName name="OLAN_1">#REF!</definedName>
    <definedName name="OLAN_10">#REF!</definedName>
    <definedName name="OLAN_11">#REF!</definedName>
    <definedName name="OLAN_12">#REF!</definedName>
    <definedName name="OLAN_13">#REF!</definedName>
    <definedName name="OLAN_14">#REF!</definedName>
    <definedName name="OLAN_15">#REF!</definedName>
    <definedName name="OLAN_16">#REF!</definedName>
    <definedName name="OLAN_17">#REF!</definedName>
    <definedName name="OLAN_18">#REF!</definedName>
    <definedName name="OLAN_19">#REF!</definedName>
    <definedName name="OLAN_2">#REF!</definedName>
    <definedName name="OLAN_20">#REF!</definedName>
    <definedName name="OLAN_21">#REF!</definedName>
    <definedName name="OLAN_22">#REF!</definedName>
    <definedName name="OLAN_23">#REF!</definedName>
    <definedName name="OLAN_24">#REF!</definedName>
    <definedName name="OLAN_25">#REF!</definedName>
    <definedName name="OLAN_26">#REF!</definedName>
    <definedName name="OLAN_27">#REF!</definedName>
    <definedName name="OLAN_28">#REF!</definedName>
    <definedName name="OLAN_29">#REF!</definedName>
    <definedName name="OLAN_3">#REF!</definedName>
    <definedName name="OLAN_30">#REF!</definedName>
    <definedName name="OLAN_31">#REF!</definedName>
    <definedName name="OLAN_32">#REF!</definedName>
    <definedName name="OLAN_33">#REF!</definedName>
    <definedName name="OLAN_34">#REF!</definedName>
    <definedName name="OLAN_35">#REF!</definedName>
    <definedName name="OLAN_36">#REF!</definedName>
    <definedName name="OLAN_37">#REF!</definedName>
    <definedName name="OLAN_4">#REF!</definedName>
    <definedName name="OLAN_5">#REF!</definedName>
    <definedName name="OLAN_6">#REF!</definedName>
    <definedName name="OLAN_7">#REF!</definedName>
    <definedName name="OLAN_8">#REF!</definedName>
    <definedName name="OLAN_9">#REF!</definedName>
    <definedName name="_xlnm.Print_Area" localSheetId="2">'#1 CMPD'!$A$1:$F$391</definedName>
    <definedName name="_xlnm.Print_Area" localSheetId="1">'#2 LABOR RATES'!$A$1:$E$22</definedName>
    <definedName name="_xlnm.Print_Area" localSheetId="5">ABC!$A$1:$O$229</definedName>
    <definedName name="_xlnm.Print_Area" localSheetId="6">'EQUIP''T RENTAL RATES (ACEL)'!$A$1:$F$35</definedName>
    <definedName name="_xlnm.Print_Area" localSheetId="0">'PRODUCTIVITY RATE'!$C$1:$N$134</definedName>
    <definedName name="_xlnm.Print_Area" localSheetId="4">'S-CURVE'!$A$4:$AP$37</definedName>
    <definedName name="_xlnm.Print_Titles" localSheetId="2">'#1 CMPD'!$13:$14</definedName>
    <definedName name="_xlnm.Print_Titles" localSheetId="0">'PRODUCTIVITY RATE'!$12:$13</definedName>
    <definedName name="rcbc">[9]standards!$A$9:$G$40</definedName>
    <definedName name="rho_Mcr" localSheetId="5">#REF!</definedName>
    <definedName name="rho_Mcr">#REF!</definedName>
    <definedName name="rho_reqd" localSheetId="5">#REF!</definedName>
    <definedName name="rho_reqd">#REF!</definedName>
    <definedName name="rho_waiver" localSheetId="5">#REF!</definedName>
    <definedName name="rho_waiver">#REF!</definedName>
    <definedName name="SafetyOfficer">'[5]Labor Rates'!$M$8</definedName>
    <definedName name="SCHBEXT">#REF!</definedName>
    <definedName name="SCHBINT">#REF!</definedName>
    <definedName name="sd">[10]standards!$A$10:$I$18</definedName>
    <definedName name="Skilled">'[5]Labor Rates'!$M$16</definedName>
    <definedName name="SPLASTEXT" localSheetId="5">#REF!</definedName>
    <definedName name="SPLASTEXT">#REF!</definedName>
    <definedName name="SPLASTINT" localSheetId="5">#REF!</definedName>
    <definedName name="SPLASTINT">#REF!</definedName>
    <definedName name="stress" localSheetId="5">#REF!</definedName>
    <definedName name="stress">#REF!</definedName>
    <definedName name="TCA">[1]SUM!$E$21</definedName>
    <definedName name="TCAABQ">NA()</definedName>
    <definedName name="THHN_PO_Wire_Table">[3]Tables!$K$43:$N$61</definedName>
    <definedName name="THHN_Service_Entrance_Wire">[3]Tables!$K$24:$N$40</definedName>
    <definedName name="THW_PO_Wire_Table">[3]Tables!$F$43:$I$61</definedName>
    <definedName name="THW_Service_Entrance_Wire">[3]Tables!$F$24:$I$40</definedName>
    <definedName name="tr" localSheetId="5">#REF!</definedName>
    <definedName name="tr">#REF!</definedName>
    <definedName name="TW_PO_Wire_Table">[3]Tables!$A$43:$D$61</definedName>
    <definedName name="TW_Service_Entrance_Wire">[3]Tables!$A$24:$D$40</definedName>
    <definedName name="Unskilled">'[5]Labor Rates'!$M$18</definedName>
    <definedName name="vigil" localSheetId="5">#REF!</definedName>
    <definedName name="vigil">#REF!</definedName>
    <definedName name="w" localSheetId="5">#REF!</definedName>
    <definedName name="w">#REF!</definedName>
    <definedName name="wedfrd" localSheetId="5">#REF!</definedName>
    <definedName name="wedfrd">#REF!</definedName>
    <definedName name="wwww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4" i="1" l="1"/>
  <c r="B13" i="60" l="1"/>
  <c r="B17" i="60"/>
  <c r="B16" i="60"/>
  <c r="B15" i="60"/>
  <c r="B14" i="60"/>
  <c r="AL12" i="60"/>
  <c r="AM12" i="60" s="1"/>
  <c r="AN12" i="60" s="1"/>
  <c r="AO12" i="60" s="1"/>
  <c r="AP12" i="60" s="1"/>
  <c r="AF12" i="60"/>
  <c r="AG12" i="60" s="1"/>
  <c r="AH12" i="60" s="1"/>
  <c r="AI12" i="60" s="1"/>
  <c r="AJ12" i="60" s="1"/>
  <c r="Z12" i="60"/>
  <c r="AA12" i="60" s="1"/>
  <c r="AB12" i="60" s="1"/>
  <c r="AC12" i="60" s="1"/>
  <c r="AD12" i="60" s="1"/>
  <c r="T12" i="60"/>
  <c r="U12" i="60" s="1"/>
  <c r="V12" i="60" s="1"/>
  <c r="W12" i="60" s="1"/>
  <c r="X12" i="60" s="1"/>
  <c r="N12" i="60"/>
  <c r="O12" i="60" s="1"/>
  <c r="P12" i="60" s="1"/>
  <c r="Q12" i="60" s="1"/>
  <c r="R12" i="60" s="1"/>
  <c r="H12" i="60"/>
  <c r="I12" i="60" s="1"/>
  <c r="J12" i="60" s="1"/>
  <c r="K12" i="60" s="1"/>
  <c r="L12" i="60" s="1"/>
  <c r="C56" i="55" l="1"/>
  <c r="J56" i="55"/>
  <c r="B56" i="55"/>
  <c r="F56" i="55"/>
  <c r="D56" i="55"/>
  <c r="E56" i="55" l="1"/>
  <c r="G56" i="55" s="1"/>
  <c r="K56" i="55" s="1"/>
  <c r="J168" i="55"/>
  <c r="J169" i="55"/>
  <c r="J170" i="55"/>
  <c r="J171" i="55"/>
  <c r="J167" i="55"/>
  <c r="E168" i="55"/>
  <c r="E169" i="55"/>
  <c r="E170" i="55"/>
  <c r="E171" i="55"/>
  <c r="E167" i="55"/>
  <c r="D168" i="55"/>
  <c r="D169" i="55"/>
  <c r="D170" i="55"/>
  <c r="D171" i="55"/>
  <c r="D167" i="55"/>
  <c r="C169" i="55"/>
  <c r="C171" i="55"/>
  <c r="C167" i="55"/>
  <c r="B168" i="55"/>
  <c r="B169" i="55"/>
  <c r="B170" i="55"/>
  <c r="B171" i="55"/>
  <c r="B167" i="55"/>
  <c r="B166" i="55"/>
  <c r="A166" i="55"/>
  <c r="J143" i="55"/>
  <c r="J144" i="55"/>
  <c r="J145" i="55"/>
  <c r="J146" i="55"/>
  <c r="J147" i="55"/>
  <c r="J148" i="55"/>
  <c r="J149" i="55"/>
  <c r="J150" i="55"/>
  <c r="J151" i="55"/>
  <c r="J152" i="55"/>
  <c r="J153" i="55"/>
  <c r="J154" i="55"/>
  <c r="J155" i="55"/>
  <c r="J156" i="55"/>
  <c r="J157" i="55"/>
  <c r="J158" i="55"/>
  <c r="J159" i="55"/>
  <c r="J160" i="55"/>
  <c r="J161" i="55"/>
  <c r="J162" i="55"/>
  <c r="J163" i="55"/>
  <c r="J164" i="55"/>
  <c r="J142" i="55"/>
  <c r="E143" i="55"/>
  <c r="E144" i="55"/>
  <c r="E145" i="55"/>
  <c r="E146" i="55"/>
  <c r="E147" i="55"/>
  <c r="E148" i="55"/>
  <c r="E149" i="55"/>
  <c r="E150" i="55"/>
  <c r="E151" i="55"/>
  <c r="E152" i="55"/>
  <c r="E153" i="55"/>
  <c r="E154" i="55"/>
  <c r="E155" i="55"/>
  <c r="E156" i="55"/>
  <c r="E157" i="55"/>
  <c r="E158" i="55"/>
  <c r="E159" i="55"/>
  <c r="E160" i="55"/>
  <c r="E161" i="55"/>
  <c r="E162" i="55"/>
  <c r="E163" i="55"/>
  <c r="E164" i="55"/>
  <c r="E142" i="55"/>
  <c r="D143" i="55"/>
  <c r="D144" i="55"/>
  <c r="D145" i="55"/>
  <c r="D146" i="55"/>
  <c r="D147" i="55"/>
  <c r="D148" i="55"/>
  <c r="D149" i="55"/>
  <c r="D150" i="55"/>
  <c r="D151" i="55"/>
  <c r="D152" i="55"/>
  <c r="D153" i="55"/>
  <c r="D154" i="55"/>
  <c r="D155" i="55"/>
  <c r="D156" i="55"/>
  <c r="D157" i="55"/>
  <c r="D158" i="55"/>
  <c r="D159" i="55"/>
  <c r="D160" i="55"/>
  <c r="D161" i="55"/>
  <c r="D162" i="55"/>
  <c r="D163" i="55"/>
  <c r="D164" i="55"/>
  <c r="D142" i="55"/>
  <c r="C143" i="55"/>
  <c r="C144" i="55"/>
  <c r="C145" i="55"/>
  <c r="C146" i="55"/>
  <c r="C147" i="55"/>
  <c r="C149" i="55"/>
  <c r="C150" i="55"/>
  <c r="C151" i="55"/>
  <c r="C152" i="55"/>
  <c r="C153" i="55"/>
  <c r="C154" i="55"/>
  <c r="C155" i="55"/>
  <c r="C156" i="55"/>
  <c r="C157" i="55"/>
  <c r="C158" i="55"/>
  <c r="C159" i="55"/>
  <c r="C160" i="55"/>
  <c r="C161" i="55"/>
  <c r="C162" i="55"/>
  <c r="C163" i="55"/>
  <c r="C164" i="55"/>
  <c r="B164" i="55"/>
  <c r="B143" i="55"/>
  <c r="B144" i="55"/>
  <c r="B145" i="55"/>
  <c r="B146" i="55"/>
  <c r="B147" i="55"/>
  <c r="B148" i="55"/>
  <c r="B149" i="55"/>
  <c r="B150" i="55"/>
  <c r="B151" i="55"/>
  <c r="B152" i="55"/>
  <c r="B153" i="55"/>
  <c r="B154" i="55"/>
  <c r="B155" i="55"/>
  <c r="B156" i="55"/>
  <c r="B157" i="55"/>
  <c r="B158" i="55"/>
  <c r="B159" i="55"/>
  <c r="B160" i="55"/>
  <c r="B161" i="55"/>
  <c r="B162" i="55"/>
  <c r="B163" i="55"/>
  <c r="B142" i="55"/>
  <c r="B141" i="55"/>
  <c r="A141" i="55"/>
  <c r="J124" i="55"/>
  <c r="J125" i="55"/>
  <c r="J126" i="55"/>
  <c r="J127" i="55"/>
  <c r="J128" i="55"/>
  <c r="J129" i="55"/>
  <c r="J130" i="55"/>
  <c r="J131" i="55"/>
  <c r="J132" i="55"/>
  <c r="J133" i="55"/>
  <c r="J134" i="55"/>
  <c r="J135" i="55"/>
  <c r="J136" i="55"/>
  <c r="J137" i="55"/>
  <c r="J138" i="55"/>
  <c r="J139" i="55"/>
  <c r="J123" i="55"/>
  <c r="E124" i="55"/>
  <c r="E125" i="55"/>
  <c r="E126" i="55"/>
  <c r="E127" i="55"/>
  <c r="E128" i="55"/>
  <c r="E129" i="55"/>
  <c r="E130" i="55"/>
  <c r="E131" i="55"/>
  <c r="E132" i="55"/>
  <c r="E133" i="55"/>
  <c r="E134" i="55"/>
  <c r="E135" i="55"/>
  <c r="E136" i="55"/>
  <c r="E137" i="55"/>
  <c r="E138" i="55"/>
  <c r="E139" i="55"/>
  <c r="E123" i="55"/>
  <c r="D124" i="55"/>
  <c r="D125" i="55"/>
  <c r="D126" i="55"/>
  <c r="D127" i="55"/>
  <c r="D128" i="55"/>
  <c r="D129" i="55"/>
  <c r="D130" i="55"/>
  <c r="D131" i="55"/>
  <c r="D132" i="55"/>
  <c r="D133" i="55"/>
  <c r="D134" i="55"/>
  <c r="D135" i="55"/>
  <c r="D136" i="55"/>
  <c r="D137" i="55"/>
  <c r="D138" i="55"/>
  <c r="D139" i="55"/>
  <c r="D123" i="55"/>
  <c r="C124" i="55"/>
  <c r="C126" i="55"/>
  <c r="C127" i="55"/>
  <c r="C129" i="55"/>
  <c r="C130" i="55"/>
  <c r="C131" i="55"/>
  <c r="C132" i="55"/>
  <c r="C136" i="55"/>
  <c r="C137" i="55"/>
  <c r="C138" i="55"/>
  <c r="C139" i="55"/>
  <c r="C123" i="55"/>
  <c r="B124" i="55"/>
  <c r="B125" i="55"/>
  <c r="B126" i="55"/>
  <c r="B127" i="55"/>
  <c r="B128" i="55"/>
  <c r="B129" i="55"/>
  <c r="B130" i="55"/>
  <c r="B131" i="55"/>
  <c r="B132" i="55"/>
  <c r="B133" i="55"/>
  <c r="B134" i="55"/>
  <c r="B135" i="55"/>
  <c r="B136" i="55"/>
  <c r="B137" i="55"/>
  <c r="B138" i="55"/>
  <c r="B139" i="55"/>
  <c r="B123" i="55"/>
  <c r="B122" i="55"/>
  <c r="A122" i="55"/>
  <c r="D59" i="55"/>
  <c r="D119" i="55"/>
  <c r="D118" i="55"/>
  <c r="D117" i="55"/>
  <c r="C118" i="55"/>
  <c r="C117" i="55"/>
  <c r="B116" i="55"/>
  <c r="D113" i="55"/>
  <c r="C113" i="55"/>
  <c r="B112" i="55"/>
  <c r="J113" i="55"/>
  <c r="J110" i="55"/>
  <c r="J109" i="55"/>
  <c r="J108" i="55"/>
  <c r="D110" i="55"/>
  <c r="D109" i="55"/>
  <c r="D108" i="55"/>
  <c r="C110" i="55"/>
  <c r="C109" i="55"/>
  <c r="C108" i="55"/>
  <c r="B107" i="55"/>
  <c r="D105" i="55"/>
  <c r="D104" i="55"/>
  <c r="J105" i="55"/>
  <c r="J104" i="55"/>
  <c r="B103" i="55"/>
  <c r="D101" i="55"/>
  <c r="D100" i="55"/>
  <c r="D99" i="55"/>
  <c r="B98" i="55"/>
  <c r="J101" i="55"/>
  <c r="J100" i="55"/>
  <c r="J99" i="55"/>
  <c r="J96" i="55"/>
  <c r="J95" i="55"/>
  <c r="C96" i="55"/>
  <c r="C95" i="55"/>
  <c r="B94" i="55"/>
  <c r="C92" i="55"/>
  <c r="C91" i="55"/>
  <c r="B90" i="55"/>
  <c r="J92" i="55"/>
  <c r="J91" i="55"/>
  <c r="J88" i="55"/>
  <c r="J87" i="55"/>
  <c r="J86" i="55"/>
  <c r="J85" i="55"/>
  <c r="J84" i="55"/>
  <c r="C88" i="55"/>
  <c r="C87" i="55"/>
  <c r="C86" i="55"/>
  <c r="C85" i="55"/>
  <c r="C84" i="55"/>
  <c r="C69" i="55"/>
  <c r="J69" i="55"/>
  <c r="C81" i="55"/>
  <c r="C80" i="55"/>
  <c r="J81" i="55"/>
  <c r="J80" i="55"/>
  <c r="B79" i="55"/>
  <c r="C77" i="55"/>
  <c r="C76" i="55"/>
  <c r="J77" i="55"/>
  <c r="J76" i="55"/>
  <c r="B75" i="55"/>
  <c r="B71" i="55"/>
  <c r="B68" i="55"/>
  <c r="B67" i="55"/>
  <c r="J64" i="55"/>
  <c r="J63" i="55"/>
  <c r="J62" i="55"/>
  <c r="J61" i="55"/>
  <c r="J60" i="55"/>
  <c r="J59" i="55"/>
  <c r="A60" i="55"/>
  <c r="A61" i="55" s="1"/>
  <c r="A62" i="55" s="1"/>
  <c r="A63" i="55" s="1"/>
  <c r="A64" i="55" s="1"/>
  <c r="J51" i="55"/>
  <c r="B51" i="55"/>
  <c r="J50" i="55"/>
  <c r="B50" i="55"/>
  <c r="B49" i="55"/>
  <c r="B48" i="55"/>
  <c r="B47" i="55"/>
  <c r="J119" i="55"/>
  <c r="J118" i="55"/>
  <c r="J117" i="55"/>
  <c r="F92" i="55"/>
  <c r="E92" i="55"/>
  <c r="F91" i="55"/>
  <c r="E91" i="55"/>
  <c r="J73" i="55"/>
  <c r="J72" i="55"/>
  <c r="J68" i="55"/>
  <c r="J55" i="55"/>
  <c r="J54" i="55"/>
  <c r="A54" i="55"/>
  <c r="A55" i="55" s="1"/>
  <c r="A56" i="55" s="1"/>
  <c r="J49" i="55"/>
  <c r="J48" i="55"/>
  <c r="J47" i="55"/>
  <c r="A47" i="55"/>
  <c r="A48" i="55" s="1"/>
  <c r="A49" i="55" s="1"/>
  <c r="A50" i="55" s="1"/>
  <c r="A51" i="55" s="1"/>
  <c r="L56" i="55" l="1"/>
  <c r="M56" i="55" s="1"/>
  <c r="N56" i="55" s="1"/>
  <c r="C128" i="55"/>
  <c r="C142" i="55"/>
  <c r="C125" i="55"/>
  <c r="C135" i="55"/>
  <c r="C170" i="55"/>
  <c r="C134" i="55"/>
  <c r="C133" i="55"/>
  <c r="C148" i="55"/>
  <c r="C168" i="55"/>
  <c r="G91" i="55"/>
  <c r="K91" i="55" s="1"/>
  <c r="L91" i="55" s="1"/>
  <c r="M91" i="55" s="1"/>
  <c r="N91" i="55" s="1"/>
  <c r="O91" i="55" s="1"/>
  <c r="G92" i="55"/>
  <c r="K92" i="55" s="1"/>
  <c r="L92" i="55" s="1"/>
  <c r="M92" i="55" s="1"/>
  <c r="N92" i="55" s="1"/>
  <c r="O92" i="55" s="1"/>
  <c r="O56" i="55" l="1"/>
  <c r="F131" i="55"/>
  <c r="G131" i="55" s="1"/>
  <c r="K131" i="55" s="1"/>
  <c r="F162" i="55"/>
  <c r="G162" i="55" s="1"/>
  <c r="F167" i="55"/>
  <c r="G167" i="55" s="1"/>
  <c r="K167" i="55" s="1"/>
  <c r="L167" i="55" s="1"/>
  <c r="M167" i="55" s="1"/>
  <c r="N167" i="55" s="1"/>
  <c r="O167" i="55" s="1"/>
  <c r="F161" i="55"/>
  <c r="G161" i="55" s="1"/>
  <c r="K161" i="55" s="1"/>
  <c r="L161" i="55" s="1"/>
  <c r="M161" i="55" s="1"/>
  <c r="N161" i="55" s="1"/>
  <c r="O161" i="55" s="1"/>
  <c r="F149" i="55"/>
  <c r="G149" i="55" s="1"/>
  <c r="K149" i="55" s="1"/>
  <c r="L149" i="55" s="1"/>
  <c r="F171" i="55"/>
  <c r="G171" i="55" s="1"/>
  <c r="K171" i="55" s="1"/>
  <c r="F169" i="55"/>
  <c r="G169" i="55" s="1"/>
  <c r="F168" i="55"/>
  <c r="G168" i="55" s="1"/>
  <c r="K168" i="55" s="1"/>
  <c r="L168" i="55" s="1"/>
  <c r="M168" i="55" s="1"/>
  <c r="N168" i="55" s="1"/>
  <c r="O168" i="55" s="1"/>
  <c r="F170" i="55"/>
  <c r="G170" i="55" s="1"/>
  <c r="K170" i="55" s="1"/>
  <c r="L170" i="55" s="1"/>
  <c r="M170" i="55" l="1"/>
  <c r="N170" i="55" s="1"/>
  <c r="O170" i="55" s="1"/>
  <c r="F153" i="55"/>
  <c r="G153" i="55" s="1"/>
  <c r="K153" i="55" s="1"/>
  <c r="L153" i="55" s="1"/>
  <c r="M153" i="55" s="1"/>
  <c r="N153" i="55" s="1"/>
  <c r="O153" i="55" s="1"/>
  <c r="F146" i="55"/>
  <c r="G146" i="55" s="1"/>
  <c r="K146" i="55" s="1"/>
  <c r="L146" i="55" s="1"/>
  <c r="M146" i="55" s="1"/>
  <c r="N146" i="55" s="1"/>
  <c r="O146" i="55" s="1"/>
  <c r="F157" i="55"/>
  <c r="G157" i="55" s="1"/>
  <c r="F144" i="55"/>
  <c r="G144" i="55" s="1"/>
  <c r="K144" i="55" s="1"/>
  <c r="L144" i="55" s="1"/>
  <c r="M144" i="55" s="1"/>
  <c r="N144" i="55" s="1"/>
  <c r="O144" i="55" s="1"/>
  <c r="F139" i="55"/>
  <c r="G139" i="55" s="1"/>
  <c r="K139" i="55" s="1"/>
  <c r="L139" i="55" s="1"/>
  <c r="F130" i="55"/>
  <c r="G130" i="55" s="1"/>
  <c r="K130" i="55" s="1"/>
  <c r="K157" i="55"/>
  <c r="L157" i="55" s="1"/>
  <c r="M157" i="55" s="1"/>
  <c r="N157" i="55" s="1"/>
  <c r="O157" i="55" s="1"/>
  <c r="K162" i="55"/>
  <c r="L162" i="55" s="1"/>
  <c r="M162" i="55" s="1"/>
  <c r="N162" i="55" s="1"/>
  <c r="O162" i="55" s="1"/>
  <c r="F164" i="55"/>
  <c r="G164" i="55" s="1"/>
  <c r="K169" i="55"/>
  <c r="L169" i="55" s="1"/>
  <c r="F150" i="55"/>
  <c r="G150" i="55" s="1"/>
  <c r="F155" i="55"/>
  <c r="G155" i="55" s="1"/>
  <c r="K155" i="55" s="1"/>
  <c r="L155" i="55" s="1"/>
  <c r="M149" i="55"/>
  <c r="N149" i="55" s="1"/>
  <c r="O149" i="55" s="1"/>
  <c r="L131" i="55"/>
  <c r="M131" i="55" s="1"/>
  <c r="N131" i="55" s="1"/>
  <c r="O131" i="55" s="1"/>
  <c r="F159" i="55"/>
  <c r="G159" i="55" s="1"/>
  <c r="L130" i="55"/>
  <c r="M130" i="55" s="1"/>
  <c r="N130" i="55" s="1"/>
  <c r="O130" i="55" s="1"/>
  <c r="F152" i="55"/>
  <c r="G152" i="55" s="1"/>
  <c r="F143" i="55"/>
  <c r="G143" i="55" s="1"/>
  <c r="K143" i="55" s="1"/>
  <c r="F154" i="55"/>
  <c r="G154" i="55" s="1"/>
  <c r="F145" i="55"/>
  <c r="G145" i="55" s="1"/>
  <c r="K145" i="55" s="1"/>
  <c r="F163" i="55"/>
  <c r="G163" i="55" s="1"/>
  <c r="F156" i="55"/>
  <c r="G156" i="55" s="1"/>
  <c r="K156" i="55" s="1"/>
  <c r="L156" i="55" s="1"/>
  <c r="M156" i="55" s="1"/>
  <c r="N156" i="55" s="1"/>
  <c r="O156" i="55" s="1"/>
  <c r="L171" i="55"/>
  <c r="M171" i="55" s="1"/>
  <c r="N171" i="55" s="1"/>
  <c r="O171" i="55" s="1"/>
  <c r="F151" i="55"/>
  <c r="G151" i="55" s="1"/>
  <c r="K151" i="55" s="1"/>
  <c r="L151" i="55" s="1"/>
  <c r="M151" i="55" s="1"/>
  <c r="N151" i="55" s="1"/>
  <c r="O151" i="55" s="1"/>
  <c r="F148" i="55"/>
  <c r="G148" i="55" s="1"/>
  <c r="K148" i="55" s="1"/>
  <c r="F142" i="55"/>
  <c r="G142" i="55" s="1"/>
  <c r="K142" i="55" s="1"/>
  <c r="L142" i="55" s="1"/>
  <c r="M142" i="55" s="1"/>
  <c r="N142" i="55" s="1"/>
  <c r="O142" i="55" s="1"/>
  <c r="F158" i="55"/>
  <c r="G158" i="55" s="1"/>
  <c r="K158" i="55" s="1"/>
  <c r="L158" i="55" s="1"/>
  <c r="M158" i="55" s="1"/>
  <c r="N158" i="55" s="1"/>
  <c r="O158" i="55" s="1"/>
  <c r="F160" i="55"/>
  <c r="G160" i="55" s="1"/>
  <c r="K160" i="55" s="1"/>
  <c r="L160" i="55" s="1"/>
  <c r="M160" i="55" s="1"/>
  <c r="N160" i="55" s="1"/>
  <c r="O160" i="55" s="1"/>
  <c r="F147" i="55"/>
  <c r="G147" i="55" s="1"/>
  <c r="K147" i="55" s="1"/>
  <c r="F134" i="55"/>
  <c r="G134" i="55" s="1"/>
  <c r="K134" i="55" s="1"/>
  <c r="L134" i="55" s="1"/>
  <c r="M134" i="55" s="1"/>
  <c r="N134" i="55" s="1"/>
  <c r="O134" i="55" s="1"/>
  <c r="F136" i="55"/>
  <c r="G136" i="55" s="1"/>
  <c r="K136" i="55" s="1"/>
  <c r="F126" i="55"/>
  <c r="G126" i="55" s="1"/>
  <c r="F133" i="55"/>
  <c r="G133" i="55" s="1"/>
  <c r="F132" i="55"/>
  <c r="G132" i="55" s="1"/>
  <c r="F138" i="55"/>
  <c r="G138" i="55" s="1"/>
  <c r="F135" i="55"/>
  <c r="G135" i="55" s="1"/>
  <c r="K135" i="55" s="1"/>
  <c r="L135" i="55" s="1"/>
  <c r="M135" i="55" s="1"/>
  <c r="N135" i="55" s="1"/>
  <c r="O135" i="55" s="1"/>
  <c r="F128" i="55"/>
  <c r="G128" i="55" s="1"/>
  <c r="F124" i="55"/>
  <c r="G124" i="55" s="1"/>
  <c r="K124" i="55" s="1"/>
  <c r="F127" i="55"/>
  <c r="G127" i="55" s="1"/>
  <c r="F129" i="55"/>
  <c r="G129" i="55" s="1"/>
  <c r="K129" i="55" s="1"/>
  <c r="L129" i="55" s="1"/>
  <c r="M129" i="55" s="1"/>
  <c r="N129" i="55" s="1"/>
  <c r="O129" i="55" s="1"/>
  <c r="F137" i="55"/>
  <c r="G137" i="55" s="1"/>
  <c r="F125" i="55"/>
  <c r="G125" i="55" s="1"/>
  <c r="M139" i="55" l="1"/>
  <c r="N139" i="55" s="1"/>
  <c r="O139" i="55" s="1"/>
  <c r="M155" i="55"/>
  <c r="N155" i="55" s="1"/>
  <c r="O155" i="55" s="1"/>
  <c r="L124" i="55"/>
  <c r="M124" i="55" s="1"/>
  <c r="N124" i="55" s="1"/>
  <c r="O124" i="55" s="1"/>
  <c r="K128" i="55"/>
  <c r="L128" i="55" s="1"/>
  <c r="M128" i="55" s="1"/>
  <c r="N128" i="55" s="1"/>
  <c r="O128" i="55" s="1"/>
  <c r="K132" i="55"/>
  <c r="L132" i="55"/>
  <c r="M132" i="55" s="1"/>
  <c r="N132" i="55" s="1"/>
  <c r="O132" i="55" s="1"/>
  <c r="K163" i="55"/>
  <c r="L163" i="55" s="1"/>
  <c r="M163" i="55" s="1"/>
  <c r="N163" i="55" s="1"/>
  <c r="O163" i="55" s="1"/>
  <c r="L145" i="55"/>
  <c r="M145" i="55" s="1"/>
  <c r="N145" i="55" s="1"/>
  <c r="O145" i="55" s="1"/>
  <c r="K154" i="55"/>
  <c r="L154" i="55" s="1"/>
  <c r="M154" i="55" s="1"/>
  <c r="N154" i="55" s="1"/>
  <c r="O154" i="55" s="1"/>
  <c r="K159" i="55"/>
  <c r="L159" i="55" s="1"/>
  <c r="M159" i="55" s="1"/>
  <c r="N159" i="55" s="1"/>
  <c r="O159" i="55" s="1"/>
  <c r="K138" i="55"/>
  <c r="L138" i="55"/>
  <c r="M138" i="55" s="1"/>
  <c r="N138" i="55" s="1"/>
  <c r="O138" i="55" s="1"/>
  <c r="L148" i="55"/>
  <c r="M148" i="55" s="1"/>
  <c r="N148" i="55" s="1"/>
  <c r="O148" i="55" s="1"/>
  <c r="K125" i="55"/>
  <c r="L125" i="55" s="1"/>
  <c r="M125" i="55" s="1"/>
  <c r="N125" i="55" s="1"/>
  <c r="O125" i="55" s="1"/>
  <c r="M169" i="55"/>
  <c r="N169" i="55" s="1"/>
  <c r="K137" i="55"/>
  <c r="L137" i="55" s="1"/>
  <c r="M137" i="55" s="1"/>
  <c r="N137" i="55" s="1"/>
  <c r="O137" i="55" s="1"/>
  <c r="L143" i="55"/>
  <c r="M143" i="55" s="1"/>
  <c r="N143" i="55" s="1"/>
  <c r="K133" i="55"/>
  <c r="L133" i="55" s="1"/>
  <c r="M133" i="55" s="1"/>
  <c r="N133" i="55" s="1"/>
  <c r="O133" i="55" s="1"/>
  <c r="K126" i="55"/>
  <c r="L126" i="55" s="1"/>
  <c r="M126" i="55" s="1"/>
  <c r="N126" i="55" s="1"/>
  <c r="O126" i="55" s="1"/>
  <c r="L136" i="55"/>
  <c r="M136" i="55" s="1"/>
  <c r="N136" i="55" s="1"/>
  <c r="O136" i="55" s="1"/>
  <c r="K152" i="55"/>
  <c r="L152" i="55" s="1"/>
  <c r="M152" i="55" s="1"/>
  <c r="N152" i="55" s="1"/>
  <c r="O152" i="55" s="1"/>
  <c r="K150" i="55"/>
  <c r="L150" i="55" s="1"/>
  <c r="M150" i="55" s="1"/>
  <c r="N150" i="55" s="1"/>
  <c r="O150" i="55" s="1"/>
  <c r="K164" i="55"/>
  <c r="L164" i="55" s="1"/>
  <c r="M164" i="55" s="1"/>
  <c r="N164" i="55" s="1"/>
  <c r="O164" i="55" s="1"/>
  <c r="K127" i="55"/>
  <c r="L127" i="55" s="1"/>
  <c r="M127" i="55" s="1"/>
  <c r="N127" i="55" s="1"/>
  <c r="O127" i="55" s="1"/>
  <c r="L147" i="55"/>
  <c r="M147" i="55"/>
  <c r="N147" i="55" s="1"/>
  <c r="O147" i="55" s="1"/>
  <c r="O143" i="55" l="1"/>
  <c r="N165" i="55"/>
  <c r="P165" i="55" s="1"/>
  <c r="O169" i="55"/>
  <c r="N172" i="55"/>
  <c r="P172" i="55" s="1"/>
  <c r="F123" i="55"/>
  <c r="G123" i="55" s="1"/>
  <c r="C119" i="55"/>
  <c r="B119" i="55"/>
  <c r="F119" i="55"/>
  <c r="B117" i="55"/>
  <c r="B118" i="55"/>
  <c r="B110" i="55"/>
  <c r="B109" i="55"/>
  <c r="E108" i="55"/>
  <c r="B108" i="55"/>
  <c r="C105" i="55"/>
  <c r="C104" i="55"/>
  <c r="C101" i="55"/>
  <c r="C100" i="55"/>
  <c r="B96" i="55"/>
  <c r="D96" i="55"/>
  <c r="B95" i="55"/>
  <c r="D95" i="55"/>
  <c r="B92" i="55"/>
  <c r="D92" i="55"/>
  <c r="B91" i="55"/>
  <c r="D91" i="55"/>
  <c r="B69" i="55"/>
  <c r="D69" i="55"/>
  <c r="B81" i="55"/>
  <c r="D81" i="55"/>
  <c r="B80" i="55"/>
  <c r="D80" i="55"/>
  <c r="B88" i="55"/>
  <c r="D88" i="55"/>
  <c r="B87" i="55"/>
  <c r="D87" i="55"/>
  <c r="B86" i="55"/>
  <c r="D86" i="55"/>
  <c r="B85" i="55"/>
  <c r="D85" i="55"/>
  <c r="B84" i="55"/>
  <c r="D84" i="55"/>
  <c r="B77" i="55"/>
  <c r="D77" i="55"/>
  <c r="F104" i="55" l="1"/>
  <c r="K123" i="55"/>
  <c r="L123" i="55" s="1"/>
  <c r="M123" i="55" s="1"/>
  <c r="N123" i="55" s="1"/>
  <c r="B100" i="55"/>
  <c r="B101" i="55"/>
  <c r="B99" i="55"/>
  <c r="B104" i="55"/>
  <c r="B105" i="55"/>
  <c r="E99" i="55"/>
  <c r="F117" i="55"/>
  <c r="B113" i="55"/>
  <c r="F118" i="55"/>
  <c r="E117" i="55"/>
  <c r="F113" i="55"/>
  <c r="E113" i="55"/>
  <c r="F110" i="55"/>
  <c r="F109" i="55"/>
  <c r="E109" i="55"/>
  <c r="E105" i="55"/>
  <c r="F105" i="55"/>
  <c r="F101" i="55"/>
  <c r="E101" i="55"/>
  <c r="E100" i="55"/>
  <c r="F100" i="55"/>
  <c r="E96" i="55"/>
  <c r="F96" i="55"/>
  <c r="F95" i="55"/>
  <c r="F69" i="55"/>
  <c r="E69" i="55"/>
  <c r="F88" i="55"/>
  <c r="E87" i="55"/>
  <c r="F87" i="55"/>
  <c r="E86" i="55"/>
  <c r="F86" i="55"/>
  <c r="F85" i="55"/>
  <c r="F84" i="55"/>
  <c r="F77" i="55"/>
  <c r="G86" i="55" l="1"/>
  <c r="G117" i="55"/>
  <c r="K117" i="55"/>
  <c r="L117" i="55" s="1"/>
  <c r="M117" i="55" s="1"/>
  <c r="N117" i="55" s="1"/>
  <c r="O117" i="55" s="1"/>
  <c r="G109" i="55"/>
  <c r="G101" i="55"/>
  <c r="G96" i="55"/>
  <c r="K96" i="55" s="1"/>
  <c r="L96" i="55" s="1"/>
  <c r="M96" i="55" s="1"/>
  <c r="N96" i="55" s="1"/>
  <c r="O96" i="55" s="1"/>
  <c r="G87" i="55"/>
  <c r="G69" i="55"/>
  <c r="K69" i="55" s="1"/>
  <c r="L69" i="55" s="1"/>
  <c r="M69" i="55" s="1"/>
  <c r="N69" i="55" s="1"/>
  <c r="O69" i="55" s="1"/>
  <c r="E119" i="55"/>
  <c r="G119" i="55" s="1"/>
  <c r="K119" i="55" s="1"/>
  <c r="L119" i="55" s="1"/>
  <c r="M119" i="55" s="1"/>
  <c r="N119" i="55" s="1"/>
  <c r="C99" i="55"/>
  <c r="G105" i="55"/>
  <c r="K105" i="55" s="1"/>
  <c r="L105" i="55" s="1"/>
  <c r="M105" i="55" s="1"/>
  <c r="N105" i="55" s="1"/>
  <c r="O105" i="55" s="1"/>
  <c r="G100" i="55"/>
  <c r="K100" i="55" s="1"/>
  <c r="F99" i="55"/>
  <c r="G99" i="55" s="1"/>
  <c r="K99" i="55" s="1"/>
  <c r="L99" i="55" s="1"/>
  <c r="M99" i="55" s="1"/>
  <c r="O123" i="55"/>
  <c r="N140" i="55"/>
  <c r="F108" i="55"/>
  <c r="G108" i="55" s="1"/>
  <c r="G113" i="55"/>
  <c r="K113" i="55" s="1"/>
  <c r="L113" i="55" s="1"/>
  <c r="M113" i="55" s="1"/>
  <c r="N113" i="55" s="1"/>
  <c r="O113" i="55" s="1"/>
  <c r="K109" i="55"/>
  <c r="L109" i="55" s="1"/>
  <c r="M109" i="55" s="1"/>
  <c r="N109" i="55" s="1"/>
  <c r="O109" i="55" s="1"/>
  <c r="K87" i="55"/>
  <c r="L87" i="55" s="1"/>
  <c r="M87" i="55" s="1"/>
  <c r="N87" i="55" s="1"/>
  <c r="O87" i="55" s="1"/>
  <c r="K86" i="55"/>
  <c r="L86" i="55" s="1"/>
  <c r="M86" i="55" s="1"/>
  <c r="N86" i="55" s="1"/>
  <c r="O86" i="55" s="1"/>
  <c r="E84" i="55"/>
  <c r="G84" i="55" s="1"/>
  <c r="K84" i="55" s="1"/>
  <c r="E104" i="55"/>
  <c r="G104" i="55" s="1"/>
  <c r="K101" i="55"/>
  <c r="L101" i="55" s="1"/>
  <c r="M101" i="55" s="1"/>
  <c r="N101" i="55" s="1"/>
  <c r="O101" i="55" s="1"/>
  <c r="E80" i="55"/>
  <c r="E110" i="55"/>
  <c r="G110" i="55" s="1"/>
  <c r="F81" i="55"/>
  <c r="F80" i="55"/>
  <c r="P140" i="55" l="1"/>
  <c r="E18" i="60"/>
  <c r="E118" i="55"/>
  <c r="G118" i="55" s="1"/>
  <c r="L100" i="55"/>
  <c r="M100" i="55" s="1"/>
  <c r="N100" i="55" s="1"/>
  <c r="O100" i="55" s="1"/>
  <c r="G80" i="55"/>
  <c r="K80" i="55" s="1"/>
  <c r="L80" i="55" s="1"/>
  <c r="M80" i="55" s="1"/>
  <c r="N80" i="55" s="1"/>
  <c r="O80" i="55" s="1"/>
  <c r="O119" i="55"/>
  <c r="N99" i="55"/>
  <c r="K108" i="55"/>
  <c r="L108" i="55" s="1"/>
  <c r="M108" i="55" s="1"/>
  <c r="N108" i="55" s="1"/>
  <c r="O108" i="55" s="1"/>
  <c r="E85" i="55"/>
  <c r="G85" i="55" s="1"/>
  <c r="K85" i="55" s="1"/>
  <c r="L85" i="55" s="1"/>
  <c r="M85" i="55" s="1"/>
  <c r="N85" i="55" s="1"/>
  <c r="O85" i="55" s="1"/>
  <c r="L84" i="55"/>
  <c r="M84" i="55" s="1"/>
  <c r="N84" i="55" s="1"/>
  <c r="O84" i="55" s="1"/>
  <c r="K104" i="55"/>
  <c r="L104" i="55" s="1"/>
  <c r="M104" i="55" s="1"/>
  <c r="N104" i="55" s="1"/>
  <c r="O104" i="55" s="1"/>
  <c r="K110" i="55"/>
  <c r="L110" i="55" s="1"/>
  <c r="M110" i="55" s="1"/>
  <c r="N110" i="55" s="1"/>
  <c r="O110" i="55" s="1"/>
  <c r="K118" i="55" l="1"/>
  <c r="L118" i="55"/>
  <c r="M118" i="55" s="1"/>
  <c r="N118" i="55" s="1"/>
  <c r="E95" i="55"/>
  <c r="G95" i="55" s="1"/>
  <c r="O99" i="55"/>
  <c r="E88" i="55"/>
  <c r="G88" i="55" s="1"/>
  <c r="K88" i="55" s="1"/>
  <c r="L88" i="55" s="1"/>
  <c r="M88" i="55" s="1"/>
  <c r="N88" i="55" s="1"/>
  <c r="O88" i="55" s="1"/>
  <c r="O118" i="55" l="1"/>
  <c r="N120" i="55"/>
  <c r="K95" i="55"/>
  <c r="L95" i="55" s="1"/>
  <c r="M95" i="55" s="1"/>
  <c r="N95" i="55" s="1"/>
  <c r="O95" i="55" s="1"/>
  <c r="B76" i="55"/>
  <c r="D76" i="55"/>
  <c r="E73" i="55"/>
  <c r="B72" i="55"/>
  <c r="B73" i="55"/>
  <c r="P120" i="55" l="1"/>
  <c r="E17" i="60"/>
  <c r="E76" i="55"/>
  <c r="F76" i="55"/>
  <c r="G76" i="55" l="1"/>
  <c r="K76" i="55" s="1"/>
  <c r="L76" i="55" s="1"/>
  <c r="M76" i="55" s="1"/>
  <c r="N76" i="55" s="1"/>
  <c r="O76" i="55" s="1"/>
  <c r="F73" i="55"/>
  <c r="G73" i="55" s="1"/>
  <c r="F72" i="55"/>
  <c r="D68" i="55"/>
  <c r="B64" i="55"/>
  <c r="D64" i="55"/>
  <c r="B63" i="55"/>
  <c r="D63" i="55"/>
  <c r="B62" i="55"/>
  <c r="D62" i="55"/>
  <c r="B61" i="55"/>
  <c r="D61" i="55"/>
  <c r="B60" i="55"/>
  <c r="D60" i="55"/>
  <c r="G19" i="4"/>
  <c r="G20" i="4"/>
  <c r="G21" i="4"/>
  <c r="G22" i="4"/>
  <c r="G23" i="4"/>
  <c r="G24" i="4"/>
  <c r="G25" i="4"/>
  <c r="G26" i="4"/>
  <c r="G27" i="4"/>
  <c r="G28" i="4"/>
  <c r="G29" i="4"/>
  <c r="G31" i="4"/>
  <c r="G32" i="4"/>
  <c r="G33" i="4"/>
  <c r="G34" i="4"/>
  <c r="G18" i="4"/>
  <c r="B59" i="55"/>
  <c r="B55" i="55"/>
  <c r="K73" i="55" l="1"/>
  <c r="L73" i="55"/>
  <c r="M73" i="55" s="1"/>
  <c r="N73" i="55" s="1"/>
  <c r="O73" i="55" s="1"/>
  <c r="E72" i="55"/>
  <c r="G72" i="55" s="1"/>
  <c r="F68" i="55"/>
  <c r="E68" i="55"/>
  <c r="E64" i="55"/>
  <c r="E63" i="55"/>
  <c r="F63" i="55"/>
  <c r="E62" i="55"/>
  <c r="F61" i="55"/>
  <c r="E61" i="55"/>
  <c r="E60" i="55"/>
  <c r="E59" i="55"/>
  <c r="B54" i="55"/>
  <c r="F51" i="55"/>
  <c r="E48" i="55"/>
  <c r="G68" i="55" l="1"/>
  <c r="K68" i="55" s="1"/>
  <c r="L68" i="55" s="1"/>
  <c r="M68" i="55" s="1"/>
  <c r="N68" i="55" s="1"/>
  <c r="O68" i="55" s="1"/>
  <c r="G63" i="55"/>
  <c r="K63" i="55" s="1"/>
  <c r="L63" i="55" s="1"/>
  <c r="M63" i="55" s="1"/>
  <c r="N63" i="55" s="1"/>
  <c r="O63" i="55" s="1"/>
  <c r="F62" i="55"/>
  <c r="G62" i="55" s="1"/>
  <c r="K62" i="55" s="1"/>
  <c r="L62" i="55" s="1"/>
  <c r="M62" i="55" s="1"/>
  <c r="N62" i="55" s="1"/>
  <c r="O62" i="55" s="1"/>
  <c r="G61" i="55"/>
  <c r="F59" i="55"/>
  <c r="G59" i="55" s="1"/>
  <c r="K59" i="55" s="1"/>
  <c r="L59" i="55" s="1"/>
  <c r="M59" i="55" s="1"/>
  <c r="N59" i="55" s="1"/>
  <c r="K72" i="55"/>
  <c r="L72" i="55" s="1"/>
  <c r="M72" i="55" s="1"/>
  <c r="N72" i="55" s="1"/>
  <c r="K61" i="55"/>
  <c r="L61" i="55" s="1"/>
  <c r="M61" i="55" s="1"/>
  <c r="N61" i="55" s="1"/>
  <c r="O61" i="55" s="1"/>
  <c r="E51" i="55"/>
  <c r="G51" i="55" s="1"/>
  <c r="E50" i="55"/>
  <c r="F60" i="55"/>
  <c r="G60" i="55" s="1"/>
  <c r="K60" i="55" s="1"/>
  <c r="L60" i="55" s="1"/>
  <c r="M60" i="55" s="1"/>
  <c r="N60" i="55" s="1"/>
  <c r="O60" i="55" s="1"/>
  <c r="F64" i="55" l="1"/>
  <c r="G64" i="55" s="1"/>
  <c r="K64" i="55" s="1"/>
  <c r="L64" i="55" s="1"/>
  <c r="M64" i="55" s="1"/>
  <c r="N64" i="55" s="1"/>
  <c r="O64" i="55" s="1"/>
  <c r="F55" i="55"/>
  <c r="G55" i="55" s="1"/>
  <c r="F54" i="55"/>
  <c r="G54" i="55" s="1"/>
  <c r="K54" i="55" s="1"/>
  <c r="L54" i="55" s="1"/>
  <c r="M54" i="55" s="1"/>
  <c r="N54" i="55" s="1"/>
  <c r="F50" i="55"/>
  <c r="O72" i="55"/>
  <c r="O59" i="55"/>
  <c r="K51" i="55"/>
  <c r="L51" i="55" s="1"/>
  <c r="M51" i="55" s="1"/>
  <c r="N51" i="55" s="1"/>
  <c r="G50" i="55"/>
  <c r="K50" i="55" s="1"/>
  <c r="L50" i="55" s="1"/>
  <c r="M50" i="55" s="1"/>
  <c r="N50" i="55" s="1"/>
  <c r="O50" i="55" s="1"/>
  <c r="F49" i="55"/>
  <c r="E49" i="55"/>
  <c r="N65" i="55" l="1"/>
  <c r="E15" i="60" s="1"/>
  <c r="K55" i="55"/>
  <c r="L55" i="55"/>
  <c r="M55" i="55" s="1"/>
  <c r="N55" i="55" s="1"/>
  <c r="O55" i="55" s="1"/>
  <c r="O54" i="55"/>
  <c r="O51" i="55"/>
  <c r="G49" i="55"/>
  <c r="K49" i="55" s="1"/>
  <c r="P65" i="55" l="1"/>
  <c r="N57" i="55"/>
  <c r="L49" i="55"/>
  <c r="M49" i="55" s="1"/>
  <c r="N49" i="55" s="1"/>
  <c r="O49" i="55" s="1"/>
  <c r="G389" i="7"/>
  <c r="G388" i="7"/>
  <c r="G387" i="7"/>
  <c r="G386" i="7"/>
  <c r="G385" i="7"/>
  <c r="G384" i="7"/>
  <c r="G383" i="7"/>
  <c r="G382" i="7"/>
  <c r="G381" i="7"/>
  <c r="G380" i="7"/>
  <c r="G379" i="7"/>
  <c r="G378" i="7"/>
  <c r="G377" i="7"/>
  <c r="G376" i="7"/>
  <c r="G375" i="7"/>
  <c r="G374" i="7"/>
  <c r="G373" i="7"/>
  <c r="G372" i="7"/>
  <c r="G371" i="7"/>
  <c r="G370" i="7"/>
  <c r="G369" i="7"/>
  <c r="G368" i="7"/>
  <c r="G367" i="7"/>
  <c r="G366" i="7"/>
  <c r="G365" i="7"/>
  <c r="G364" i="7"/>
  <c r="G363" i="7"/>
  <c r="G362" i="7"/>
  <c r="G361" i="7"/>
  <c r="G360" i="7"/>
  <c r="G359" i="7"/>
  <c r="G358" i="7"/>
  <c r="G357" i="7"/>
  <c r="G356" i="7"/>
  <c r="G355" i="7"/>
  <c r="G354" i="7"/>
  <c r="G353" i="7"/>
  <c r="G352" i="7"/>
  <c r="G351" i="7"/>
  <c r="G350" i="7"/>
  <c r="G349" i="7"/>
  <c r="G348" i="7"/>
  <c r="G347" i="7"/>
  <c r="G346" i="7"/>
  <c r="G345" i="7"/>
  <c r="G344" i="7"/>
  <c r="G343" i="7"/>
  <c r="G342" i="7"/>
  <c r="G341" i="7"/>
  <c r="G340" i="7"/>
  <c r="G339" i="7"/>
  <c r="G338" i="7"/>
  <c r="G337" i="7"/>
  <c r="G336" i="7"/>
  <c r="G335" i="7"/>
  <c r="G334" i="7"/>
  <c r="G333" i="7"/>
  <c r="G332" i="7"/>
  <c r="G331" i="7"/>
  <c r="G330" i="7"/>
  <c r="G329" i="7"/>
  <c r="G328" i="7"/>
  <c r="G327" i="7"/>
  <c r="G326" i="7"/>
  <c r="G325" i="7"/>
  <c r="G324" i="7"/>
  <c r="G323" i="7"/>
  <c r="G322" i="7"/>
  <c r="G321" i="7"/>
  <c r="G320" i="7"/>
  <c r="G319" i="7"/>
  <c r="G318" i="7"/>
  <c r="G317" i="7"/>
  <c r="G316" i="7"/>
  <c r="G315" i="7"/>
  <c r="G314" i="7"/>
  <c r="G313" i="7"/>
  <c r="G312" i="7"/>
  <c r="G311" i="7"/>
  <c r="G310" i="7"/>
  <c r="G309" i="7"/>
  <c r="G308" i="7"/>
  <c r="G307" i="7"/>
  <c r="G306" i="7"/>
  <c r="G305" i="7"/>
  <c r="G304" i="7"/>
  <c r="G303" i="7"/>
  <c r="G302" i="7"/>
  <c r="G301" i="7"/>
  <c r="G300" i="7"/>
  <c r="G299" i="7"/>
  <c r="G298" i="7"/>
  <c r="G297" i="7"/>
  <c r="G296" i="7"/>
  <c r="G295" i="7"/>
  <c r="G294" i="7"/>
  <c r="G293" i="7"/>
  <c r="G292" i="7"/>
  <c r="G291" i="7"/>
  <c r="G290" i="7"/>
  <c r="G289" i="7"/>
  <c r="G288" i="7"/>
  <c r="G287" i="7"/>
  <c r="G286" i="7"/>
  <c r="G285" i="7"/>
  <c r="G284" i="7"/>
  <c r="G283" i="7"/>
  <c r="G282" i="7"/>
  <c r="G281" i="7"/>
  <c r="G280" i="7"/>
  <c r="G279" i="7"/>
  <c r="G278" i="7"/>
  <c r="G277" i="7"/>
  <c r="G276" i="7"/>
  <c r="G275" i="7"/>
  <c r="G274" i="7"/>
  <c r="G273" i="7"/>
  <c r="G272" i="7"/>
  <c r="G271" i="7"/>
  <c r="G270" i="7"/>
  <c r="G269" i="7"/>
  <c r="G268" i="7"/>
  <c r="G267" i="7"/>
  <c r="G266" i="7"/>
  <c r="G265" i="7"/>
  <c r="G264" i="7"/>
  <c r="G263" i="7"/>
  <c r="G262" i="7"/>
  <c r="G261" i="7"/>
  <c r="G260" i="7"/>
  <c r="G259" i="7"/>
  <c r="G258" i="7"/>
  <c r="G257" i="7"/>
  <c r="G256" i="7"/>
  <c r="G255" i="7"/>
  <c r="G254" i="7"/>
  <c r="G253" i="7"/>
  <c r="G252" i="7"/>
  <c r="G251" i="7"/>
  <c r="G250" i="7"/>
  <c r="G249" i="7"/>
  <c r="G248" i="7"/>
  <c r="G247" i="7"/>
  <c r="G246" i="7"/>
  <c r="G245" i="7"/>
  <c r="G244" i="7"/>
  <c r="G243" i="7"/>
  <c r="G242" i="7"/>
  <c r="G241" i="7"/>
  <c r="G240" i="7"/>
  <c r="G239" i="7"/>
  <c r="G238" i="7"/>
  <c r="G237" i="7"/>
  <c r="G236" i="7"/>
  <c r="G235" i="7"/>
  <c r="G234" i="7"/>
  <c r="G233" i="7"/>
  <c r="G232" i="7"/>
  <c r="G231" i="7"/>
  <c r="G230" i="7"/>
  <c r="G229" i="7"/>
  <c r="G228" i="7"/>
  <c r="G227" i="7"/>
  <c r="G226" i="7"/>
  <c r="G225" i="7"/>
  <c r="G224" i="7"/>
  <c r="G223" i="7"/>
  <c r="G222" i="7"/>
  <c r="G221" i="7"/>
  <c r="G220" i="7"/>
  <c r="G219" i="7"/>
  <c r="G218" i="7"/>
  <c r="G217" i="7"/>
  <c r="G216" i="7"/>
  <c r="G215" i="7"/>
  <c r="G214" i="7"/>
  <c r="G213" i="7"/>
  <c r="G212" i="7"/>
  <c r="G211" i="7"/>
  <c r="G210" i="7"/>
  <c r="G209" i="7"/>
  <c r="G208" i="7"/>
  <c r="G207" i="7"/>
  <c r="G206" i="7"/>
  <c r="G205" i="7"/>
  <c r="G204" i="7"/>
  <c r="G203" i="7"/>
  <c r="G202" i="7"/>
  <c r="G201" i="7"/>
  <c r="G200" i="7"/>
  <c r="G199" i="7"/>
  <c r="G198" i="7"/>
  <c r="G197" i="7"/>
  <c r="G196" i="7"/>
  <c r="G195" i="7"/>
  <c r="G194" i="7"/>
  <c r="G193" i="7"/>
  <c r="G192" i="7"/>
  <c r="G191" i="7"/>
  <c r="G190" i="7"/>
  <c r="G189" i="7"/>
  <c r="G188" i="7"/>
  <c r="G187" i="7"/>
  <c r="G186" i="7"/>
  <c r="G185" i="7"/>
  <c r="G184" i="7"/>
  <c r="G183" i="7"/>
  <c r="G182" i="7"/>
  <c r="G181" i="7"/>
  <c r="G180" i="7"/>
  <c r="G179" i="7"/>
  <c r="G178" i="7"/>
  <c r="G177" i="7"/>
  <c r="G176" i="7"/>
  <c r="G175" i="7"/>
  <c r="G174" i="7"/>
  <c r="G172" i="7"/>
  <c r="G170" i="7"/>
  <c r="G169" i="7"/>
  <c r="G168" i="7"/>
  <c r="G167" i="7"/>
  <c r="G166" i="7"/>
  <c r="G165" i="7"/>
  <c r="G164" i="7"/>
  <c r="G163" i="7"/>
  <c r="G162" i="7"/>
  <c r="G161" i="7"/>
  <c r="G160" i="7"/>
  <c r="G159" i="7"/>
  <c r="G158" i="7"/>
  <c r="G157" i="7"/>
  <c r="G156" i="7"/>
  <c r="G155" i="7"/>
  <c r="G154" i="7"/>
  <c r="G153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7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D18" i="6"/>
  <c r="E22" i="5"/>
  <c r="E21" i="5"/>
  <c r="E20" i="5"/>
  <c r="E19" i="5"/>
  <c r="E18" i="5"/>
  <c r="E33" i="4"/>
  <c r="E30" i="4"/>
  <c r="G30" i="4" s="1"/>
  <c r="E29" i="4"/>
  <c r="E28" i="4"/>
  <c r="E14" i="60" l="1"/>
  <c r="P57" i="55"/>
  <c r="B121" i="55" l="1" a="1"/>
  <c r="B121" i="55" s="1"/>
  <c r="B18" i="60" s="1"/>
  <c r="B83" i="55"/>
  <c r="F48" i="55" l="1"/>
  <c r="G48" i="55" s="1"/>
  <c r="K48" i="55" s="1"/>
  <c r="L48" i="55" s="1"/>
  <c r="M48" i="55" s="1"/>
  <c r="N48" i="55" s="1"/>
  <c r="F47" i="55" l="1"/>
  <c r="G47" i="55" s="1"/>
  <c r="K47" i="55" s="1"/>
  <c r="L47" i="55" s="1"/>
  <c r="M47" i="55" s="1"/>
  <c r="N47" i="55" s="1"/>
  <c r="O47" i="55" s="1"/>
  <c r="O48" i="55"/>
  <c r="N52" i="55" l="1"/>
  <c r="E13" i="60" s="1"/>
  <c r="E77" i="55"/>
  <c r="G77" i="55" s="1"/>
  <c r="K77" i="55" s="1"/>
  <c r="L77" i="55" s="1"/>
  <c r="M77" i="55" s="1"/>
  <c r="N77" i="55" s="1"/>
  <c r="P52" i="55" l="1"/>
  <c r="O77" i="55"/>
  <c r="E81" i="55"/>
  <c r="G81" i="55" s="1"/>
  <c r="K81" i="55" s="1"/>
  <c r="L81" i="55" s="1"/>
  <c r="M81" i="55" s="1"/>
  <c r="N81" i="55" s="1"/>
  <c r="O81" i="55" s="1"/>
  <c r="N114" i="55" l="1"/>
  <c r="P114" i="55" s="1"/>
  <c r="P175" i="55" s="1"/>
  <c r="E16" i="60" l="1"/>
  <c r="C174" i="55"/>
  <c r="E19" i="60" l="1"/>
  <c r="F16" i="60" s="1"/>
  <c r="AJ16" i="60" l="1"/>
  <c r="AM16" i="60"/>
  <c r="AB16" i="60"/>
  <c r="AH16" i="60"/>
  <c r="AL16" i="60"/>
  <c r="AP16" i="60"/>
  <c r="AN16" i="60"/>
  <c r="Y16" i="60"/>
  <c r="AE16" i="60"/>
  <c r="AI16" i="60"/>
  <c r="AA16" i="60"/>
  <c r="AK16" i="60"/>
  <c r="Z16" i="60"/>
  <c r="AF16" i="60"/>
  <c r="AG16" i="60"/>
  <c r="AO16" i="60"/>
  <c r="AC16" i="60"/>
  <c r="AD16" i="60"/>
  <c r="F14" i="60"/>
  <c r="F17" i="60"/>
  <c r="F13" i="60"/>
  <c r="F15" i="60"/>
  <c r="F18" i="60"/>
  <c r="P13" i="60" l="1"/>
  <c r="AL13" i="60"/>
  <c r="AL20" i="60" s="1"/>
  <c r="AI13" i="60"/>
  <c r="AI20" i="60" s="1"/>
  <c r="AD13" i="60"/>
  <c r="AD20" i="60" s="1"/>
  <c r="F19" i="60"/>
  <c r="AC13" i="60"/>
  <c r="AC20" i="60" s="1"/>
  <c r="AF13" i="60"/>
  <c r="AF20" i="60" s="1"/>
  <c r="U13" i="60"/>
  <c r="O13" i="60"/>
  <c r="AO13" i="60"/>
  <c r="AM13" i="60"/>
  <c r="AM20" i="60" s="1"/>
  <c r="AA13" i="60"/>
  <c r="N13" i="60"/>
  <c r="X13" i="60"/>
  <c r="T13" i="60"/>
  <c r="M13" i="60"/>
  <c r="AJ13" i="60"/>
  <c r="AJ20" i="60" s="1"/>
  <c r="H13" i="60"/>
  <c r="AH13" i="60"/>
  <c r="AH20" i="60" s="1"/>
  <c r="J13" i="60"/>
  <c r="J20" i="60" s="1"/>
  <c r="AN13" i="60"/>
  <c r="AN20" i="60" s="1"/>
  <c r="G13" i="60"/>
  <c r="AK13" i="60"/>
  <c r="S13" i="60"/>
  <c r="Z13" i="60"/>
  <c r="W13" i="60"/>
  <c r="AP13" i="60"/>
  <c r="I13" i="60"/>
  <c r="R13" i="60"/>
  <c r="K13" i="60"/>
  <c r="K20" i="60" s="1"/>
  <c r="L13" i="60"/>
  <c r="AG13" i="60"/>
  <c r="AG20" i="60" s="1"/>
  <c r="V13" i="60"/>
  <c r="AB13" i="60"/>
  <c r="Y13" i="60"/>
  <c r="AE13" i="60"/>
  <c r="Q13" i="60"/>
  <c r="W15" i="60"/>
  <c r="U15" i="60"/>
  <c r="R15" i="60"/>
  <c r="I15" i="60"/>
  <c r="P15" i="60"/>
  <c r="X15" i="60"/>
  <c r="M15" i="60"/>
  <c r="L15" i="60"/>
  <c r="Y15" i="60"/>
  <c r="V15" i="60"/>
  <c r="O15" i="60"/>
  <c r="K15" i="60"/>
  <c r="Q15" i="60"/>
  <c r="J15" i="60"/>
  <c r="T15" i="60"/>
  <c r="S15" i="60"/>
  <c r="N15" i="60"/>
  <c r="U18" i="60"/>
  <c r="S18" i="60"/>
  <c r="Q18" i="60"/>
  <c r="V18" i="60"/>
  <c r="T18" i="60"/>
  <c r="R18" i="60"/>
  <c r="X18" i="60"/>
  <c r="W18" i="60"/>
  <c r="Z17" i="60"/>
  <c r="AB17" i="60"/>
  <c r="AA17" i="60"/>
  <c r="Y17" i="60"/>
  <c r="H14" i="60"/>
  <c r="G14" i="60"/>
  <c r="AP14" i="60"/>
  <c r="AO14" i="60"/>
  <c r="AB20" i="60" l="1"/>
  <c r="Q20" i="60"/>
  <c r="N20" i="60"/>
  <c r="H20" i="60"/>
  <c r="S19" i="60"/>
  <c r="S22" i="60" s="1"/>
  <c r="S23" i="60" s="1"/>
  <c r="S20" i="60"/>
  <c r="G19" i="60"/>
  <c r="G22" i="60" s="1"/>
  <c r="G23" i="60" s="1"/>
  <c r="G20" i="60"/>
  <c r="G21" i="60" s="1"/>
  <c r="H21" i="60" s="1"/>
  <c r="M19" i="60"/>
  <c r="M22" i="60" s="1"/>
  <c r="M23" i="60" s="1"/>
  <c r="M20" i="60"/>
  <c r="T20" i="60"/>
  <c r="X20" i="60"/>
  <c r="AO20" i="60"/>
  <c r="V20" i="60"/>
  <c r="O20" i="60"/>
  <c r="U20" i="60"/>
  <c r="L20" i="60"/>
  <c r="AE20" i="60"/>
  <c r="AE19" i="60"/>
  <c r="AE22" i="60" s="1"/>
  <c r="AE23" i="60" s="1"/>
  <c r="AK19" i="60"/>
  <c r="AK22" i="60" s="1"/>
  <c r="AK23" i="60" s="1"/>
  <c r="AK20" i="60"/>
  <c r="R20" i="60"/>
  <c r="I20" i="60"/>
  <c r="AP20" i="60"/>
  <c r="AA20" i="60"/>
  <c r="W20" i="60"/>
  <c r="Y20" i="60"/>
  <c r="Y19" i="60"/>
  <c r="Y22" i="60" s="1"/>
  <c r="Y23" i="60" s="1"/>
  <c r="Z20" i="60"/>
  <c r="P20" i="60"/>
  <c r="I21" i="60" l="1"/>
  <c r="J21" i="60" s="1"/>
  <c r="K21" i="60" s="1"/>
  <c r="L21" i="60" s="1"/>
  <c r="M21" i="60" s="1"/>
  <c r="N21" i="60" s="1"/>
  <c r="O21" i="60" s="1"/>
  <c r="P21" i="60" s="1"/>
  <c r="Q21" i="60" s="1"/>
  <c r="R21" i="60" s="1"/>
  <c r="S21" i="60" s="1"/>
  <c r="T21" i="60" s="1"/>
  <c r="U21" i="60" s="1"/>
  <c r="V21" i="60" s="1"/>
  <c r="W21" i="60" s="1"/>
  <c r="X21" i="60" s="1"/>
  <c r="Y21" i="60" s="1"/>
  <c r="Z21" i="60" s="1"/>
  <c r="AA21" i="60" s="1"/>
  <c r="AB21" i="60" s="1"/>
  <c r="AC21" i="60" s="1"/>
  <c r="AD21" i="60" s="1"/>
  <c r="AE21" i="60" s="1"/>
  <c r="AF21" i="60" s="1"/>
  <c r="AG21" i="60" s="1"/>
  <c r="AH21" i="60" s="1"/>
  <c r="AI21" i="60" s="1"/>
  <c r="AJ21" i="60" s="1"/>
  <c r="AK21" i="60" s="1"/>
  <c r="AL21" i="60" s="1"/>
  <c r="AM21" i="60" s="1"/>
  <c r="AN21" i="60" s="1"/>
  <c r="AO21" i="60" s="1"/>
  <c r="AP21" i="6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Mendoza</author>
  </authors>
  <commentList>
    <comment ref="D15" authorId="0" shapeId="0" xr:uid="{2BE27B19-9091-4B70-9886-C583AFF816E0}">
      <text>
        <r>
          <rPr>
            <sz val="9"/>
            <color indexed="81"/>
            <rFont val="Tahoma"/>
            <family val="2"/>
          </rPr>
          <t xml:space="preserve">Not yet standardized. See sample DUPA.
</t>
        </r>
      </text>
    </comment>
    <comment ref="D21" authorId="0" shapeId="0" xr:uid="{371152FE-7EED-4722-806E-31AD1F02CD25}">
      <text>
        <r>
          <rPr>
            <sz val="9"/>
            <color indexed="81"/>
            <rFont val="Tahoma"/>
            <family val="2"/>
          </rPr>
          <t xml:space="preserve">Max 1% of the cost of civil works
</t>
        </r>
      </text>
    </comment>
    <comment ref="D108" authorId="0" shapeId="0" xr:uid="{F7FD041A-A715-43C1-A4BE-B985144FE846}">
      <text>
        <r>
          <rPr>
            <b/>
            <sz val="9"/>
            <color indexed="81"/>
            <rFont val="Tahoma"/>
            <family val="2"/>
          </rPr>
          <t>Considered as composite item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Mendoza</author>
  </authors>
  <commentList>
    <comment ref="D17" authorId="0" shapeId="0" xr:uid="{3A566279-BBE1-4517-BD25-608C92B3278B}">
      <text>
        <r>
          <rPr>
            <b/>
            <sz val="9"/>
            <color indexed="81"/>
            <rFont val="Tahoma"/>
            <family val="2"/>
          </rPr>
          <t>To be filled up by the DEPED Engineers. The Labor Rates will be disseminated by the Regional Office.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Marlon</author>
    <author>Mendoza</author>
    <author>Marlon A. Medoza</author>
    <author>Deped</author>
  </authors>
  <commentList>
    <comment ref="A4" authorId="0" shapeId="0" xr:uid="{6BA53842-BB67-4B8C-94AD-6E87303FB374}">
      <text>
        <r>
          <rPr>
            <b/>
            <sz val="9"/>
            <color indexed="81"/>
            <rFont val="Tahoma"/>
            <family val="2"/>
          </rPr>
          <t xml:space="preserve">UNIT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3" authorId="1" shapeId="0" xr:uid="{A265C419-2456-428E-AF70-DF8FD61D9F88}">
      <text>
        <r>
          <rPr>
            <b/>
            <sz val="9"/>
            <color indexed="81"/>
            <rFont val="Tahoma"/>
            <family val="2"/>
          </rPr>
          <t xml:space="preserve">To be filled up by the DEPED Engineers. The "Consolidated and Approved" CMPD will be disseminated by the Central Office.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2" shapeId="0" xr:uid="{9F4BBE62-0ADB-43DE-8C8B-990FE0CDD841}">
      <text>
        <r>
          <rPr>
            <b/>
            <sz val="9"/>
            <color indexed="81"/>
            <rFont val="Tahoma"/>
            <family val="2"/>
          </rPr>
          <t>old dbase</t>
        </r>
      </text>
    </comment>
    <comment ref="F23" authorId="2" shapeId="0" xr:uid="{5F1B5E6B-9B67-4957-B53C-24B959E51D52}">
      <text>
        <r>
          <rPr>
            <b/>
            <sz val="9"/>
            <color indexed="81"/>
            <rFont val="Tahoma"/>
            <family val="2"/>
          </rPr>
          <t>old dbase</t>
        </r>
      </text>
    </comment>
    <comment ref="F47" authorId="2" shapeId="0" xr:uid="{79AE76A4-A3B8-4C2A-84AD-6EF2AB8C926A}">
      <text>
        <r>
          <rPr>
            <b/>
            <sz val="9"/>
            <color indexed="81"/>
            <rFont val="Tahoma"/>
            <family val="2"/>
          </rPr>
          <t>old dbase</t>
        </r>
      </text>
    </comment>
    <comment ref="F54" authorId="2" shapeId="0" xr:uid="{923FF620-8B30-4B53-A330-233B8010934F}">
      <text>
        <r>
          <rPr>
            <b/>
            <sz val="9"/>
            <color indexed="81"/>
            <rFont val="Tahoma"/>
            <family val="2"/>
          </rPr>
          <t>old dbase</t>
        </r>
      </text>
    </comment>
    <comment ref="F55" authorId="2" shapeId="0" xr:uid="{EA4C267B-9A35-42E1-889D-65FFCC5E4B10}">
      <text>
        <r>
          <rPr>
            <b/>
            <sz val="9"/>
            <color indexed="81"/>
            <rFont val="Tahoma"/>
            <family val="2"/>
          </rPr>
          <t>old dbase</t>
        </r>
      </text>
    </comment>
    <comment ref="B94" authorId="3" shapeId="0" xr:uid="{CF1E5794-B504-4E97-B178-9E4D70662E62}">
      <text>
        <r>
          <rPr>
            <b/>
            <sz val="9"/>
            <color indexed="81"/>
            <rFont val="Tahoma"/>
            <family val="2"/>
          </rPr>
          <t>Deped:</t>
        </r>
        <r>
          <rPr>
            <sz val="9"/>
            <color indexed="81"/>
            <rFont val="Tahoma"/>
            <family val="2"/>
          </rPr>
          <t xml:space="preserve">
purlin</t>
        </r>
      </text>
    </comment>
    <comment ref="B95" authorId="3" shapeId="0" xr:uid="{850E306E-A507-46F7-B5BF-FA44FCC92773}">
      <text>
        <r>
          <rPr>
            <b/>
            <sz val="9"/>
            <color indexed="81"/>
            <rFont val="Tahoma"/>
            <family val="2"/>
          </rPr>
          <t>Deped:</t>
        </r>
        <r>
          <rPr>
            <sz val="9"/>
            <color indexed="81"/>
            <rFont val="Tahoma"/>
            <family val="2"/>
          </rPr>
          <t xml:space="preserve">
purlin</t>
        </r>
      </text>
    </comment>
    <comment ref="B98" authorId="3" shapeId="0" xr:uid="{5E1770CE-3E49-42F0-A128-1996F699B02D}">
      <text>
        <r>
          <rPr>
            <b/>
            <sz val="9"/>
            <color indexed="81"/>
            <rFont val="Tahoma"/>
            <family val="2"/>
          </rPr>
          <t>Deped:</t>
        </r>
        <r>
          <rPr>
            <sz val="9"/>
            <color indexed="81"/>
            <rFont val="Tahoma"/>
            <family val="2"/>
          </rPr>
          <t xml:space="preserve">
purlin</t>
        </r>
      </text>
    </comment>
    <comment ref="B100" authorId="3" shapeId="0" xr:uid="{0D89D9D0-4E24-4F61-AF1C-878D26D7CCFB}">
      <text>
        <r>
          <rPr>
            <b/>
            <sz val="9"/>
            <color indexed="81"/>
            <rFont val="Tahoma"/>
            <family val="2"/>
          </rPr>
          <t>Deped:</t>
        </r>
        <r>
          <rPr>
            <sz val="9"/>
            <color indexed="81"/>
            <rFont val="Tahoma"/>
            <family val="2"/>
          </rPr>
          <t xml:space="preserve">
angle bar on every purlin</t>
        </r>
      </text>
    </comment>
    <comment ref="B101" authorId="3" shapeId="0" xr:uid="{C633C4B6-F079-4ADC-B818-54A5726240C5}">
      <text>
        <r>
          <rPr>
            <b/>
            <sz val="9"/>
            <color indexed="81"/>
            <rFont val="Tahoma"/>
            <family val="2"/>
          </rPr>
          <t>Deped:</t>
        </r>
        <r>
          <rPr>
            <sz val="9"/>
            <color indexed="81"/>
            <rFont val="Tahoma"/>
            <family val="2"/>
          </rPr>
          <t xml:space="preserve">
top chord</t>
        </r>
      </text>
    </comment>
    <comment ref="B103" authorId="3" shapeId="0" xr:uid="{EA82DDC4-1980-45E7-AD5F-991CCCD0CCF7}">
      <text>
        <r>
          <rPr>
            <b/>
            <sz val="9"/>
            <color indexed="81"/>
            <rFont val="Tahoma"/>
            <family val="2"/>
          </rPr>
          <t>Deped:</t>
        </r>
        <r>
          <rPr>
            <sz val="9"/>
            <color indexed="81"/>
            <rFont val="Tahoma"/>
            <family val="2"/>
          </rPr>
          <t xml:space="preserve">
vertical and diagonal web members</t>
        </r>
      </text>
    </comment>
    <comment ref="B105" authorId="3" shapeId="0" xr:uid="{BC0402BE-37BE-491D-A215-76FC97933828}">
      <text>
        <r>
          <rPr>
            <b/>
            <sz val="9"/>
            <color indexed="81"/>
            <rFont val="Tahoma"/>
            <family val="2"/>
          </rPr>
          <t>Deped:</t>
        </r>
        <r>
          <rPr>
            <sz val="9"/>
            <color indexed="81"/>
            <rFont val="Tahoma"/>
            <family val="2"/>
          </rPr>
          <t xml:space="preserve">
vertical and diagonal web members</t>
        </r>
      </text>
    </comment>
    <comment ref="B106" authorId="3" shapeId="0" xr:uid="{5378F72F-3D18-46AB-A68F-42CC9BF7B0BC}">
      <text>
        <r>
          <rPr>
            <b/>
            <sz val="9"/>
            <color indexed="81"/>
            <rFont val="Tahoma"/>
            <family val="2"/>
          </rPr>
          <t>Deped:</t>
        </r>
        <r>
          <rPr>
            <sz val="9"/>
            <color indexed="81"/>
            <rFont val="Tahoma"/>
            <family val="2"/>
          </rPr>
          <t xml:space="preserve">
vertical and diagonal web members</t>
        </r>
      </text>
    </comment>
    <comment ref="B119" authorId="3" shapeId="0" xr:uid="{0CDB18E2-BDB8-4939-A264-3FB38E173F48}">
      <text>
        <r>
          <rPr>
            <b/>
            <sz val="9"/>
            <color indexed="81"/>
            <rFont val="Tahoma"/>
            <family val="2"/>
          </rPr>
          <t>Deped:</t>
        </r>
        <r>
          <rPr>
            <sz val="9"/>
            <color indexed="81"/>
            <rFont val="Tahoma"/>
            <family val="2"/>
          </rPr>
          <t xml:space="preserve">
gusset plate for trusses/ splice plate connector</t>
        </r>
      </text>
    </comment>
    <comment ref="B120" authorId="3" shapeId="0" xr:uid="{BFDE40AB-698C-4B53-945F-BFC8B7C50341}">
      <text>
        <r>
          <rPr>
            <b/>
            <sz val="9"/>
            <color indexed="81"/>
            <rFont val="Tahoma"/>
            <family val="2"/>
          </rPr>
          <t>Deped:</t>
        </r>
        <r>
          <rPr>
            <sz val="9"/>
            <color indexed="81"/>
            <rFont val="Tahoma"/>
            <family val="2"/>
          </rPr>
          <t xml:space="preserve">
 cross bracing</t>
        </r>
      </text>
    </comment>
    <comment ref="B121" authorId="3" shapeId="0" xr:uid="{93E9EC47-5F4F-4946-9FEE-F05A211CA981}">
      <text>
        <r>
          <rPr>
            <sz val="9"/>
            <color indexed="81"/>
            <rFont val="Tahoma"/>
            <family val="2"/>
          </rPr>
          <t>trusses - column plate connector</t>
        </r>
      </text>
    </comment>
    <comment ref="B123" authorId="2" shapeId="0" xr:uid="{3A14708B-4B1F-45FE-8B41-48D08E6A2C91}">
      <text>
        <r>
          <rPr>
            <b/>
            <sz val="9"/>
            <color indexed="81"/>
            <rFont val="Tahoma"/>
            <family val="2"/>
          </rPr>
          <t>for base plate @ grid A, B, C</t>
        </r>
      </text>
    </comment>
    <comment ref="B129" authorId="2" shapeId="0" xr:uid="{5F6E4774-00E9-4127-9711-3D04A2EFD657}">
      <text>
        <r>
          <rPr>
            <b/>
            <sz val="9"/>
            <color indexed="81"/>
            <rFont val="Tahoma"/>
            <family val="2"/>
          </rPr>
          <t>purlin - top chord connector/ splice connector</t>
        </r>
      </text>
    </comment>
    <comment ref="B132" authorId="3" shapeId="0" xr:uid="{54A3D411-0402-4BFA-A47C-856BEEF93983}">
      <text>
        <r>
          <rPr>
            <b/>
            <sz val="9"/>
            <color indexed="81"/>
            <rFont val="Tahoma"/>
            <family val="2"/>
          </rPr>
          <t>Deped:</t>
        </r>
        <r>
          <rPr>
            <sz val="9"/>
            <color indexed="81"/>
            <rFont val="Tahoma"/>
            <family val="2"/>
          </rPr>
          <t xml:space="preserve">
cross bracing</t>
        </r>
      </text>
    </comment>
    <comment ref="B133" authorId="3" shapeId="0" xr:uid="{2DFE4D95-6276-4A3C-BC21-BE73444C3E08}">
      <text>
        <r>
          <rPr>
            <b/>
            <sz val="9"/>
            <color indexed="81"/>
            <rFont val="Tahoma"/>
            <family val="2"/>
          </rPr>
          <t>Deped:</t>
        </r>
        <r>
          <rPr>
            <sz val="9"/>
            <color indexed="81"/>
            <rFont val="Tahoma"/>
            <family val="2"/>
          </rPr>
          <t xml:space="preserve">
cross bracing</t>
        </r>
      </text>
    </comment>
    <comment ref="B139" authorId="2" shapeId="0" xr:uid="{394EB51B-7F77-460B-91AB-5B41D018EFE2}">
      <text>
        <r>
          <rPr>
            <b/>
            <sz val="9"/>
            <color indexed="81"/>
            <rFont val="Tahoma"/>
            <family val="2"/>
          </rPr>
          <t>Corridor railing grille</t>
        </r>
      </text>
    </comment>
    <comment ref="B140" authorId="2" shapeId="0" xr:uid="{E5EF75DF-A1A8-4F13-BDF8-AA5B1E67857D}">
      <text>
        <r>
          <rPr>
            <b/>
            <sz val="9"/>
            <color indexed="81"/>
            <rFont val="Tahoma"/>
            <family val="2"/>
          </rPr>
          <t>Corridor railing grille</t>
        </r>
      </text>
    </comment>
    <comment ref="B141" authorId="2" shapeId="0" xr:uid="{C7F050F8-650E-46B9-A09F-0CB4173E709D}">
      <text>
        <r>
          <rPr>
            <b/>
            <sz val="9"/>
            <color indexed="81"/>
            <rFont val="Tahoma"/>
            <family val="2"/>
          </rPr>
          <t>corridor railing</t>
        </r>
      </text>
    </comment>
    <comment ref="B152" authorId="2" shapeId="0" xr:uid="{7542B577-E4D4-4498-A4D7-315C4A6123FB}">
      <text>
        <r>
          <rPr>
            <b/>
            <sz val="9"/>
            <color indexed="81"/>
            <rFont val="Tahoma"/>
            <family val="2"/>
          </rPr>
          <t>ramp railing</t>
        </r>
      </text>
    </comment>
    <comment ref="B331" authorId="2" shapeId="0" xr:uid="{F659A13C-9E51-4591-90EC-015D8E2F31E3}">
      <text>
        <r>
          <rPr>
            <b/>
            <sz val="9"/>
            <color indexed="81"/>
            <rFont val="Tahoma"/>
            <family val="2"/>
          </rPr>
          <t>PVC drain pipe</t>
        </r>
      </text>
    </comment>
    <comment ref="B332" authorId="2" shapeId="0" xr:uid="{1FAD047E-C20C-467D-8CF2-1DAA5D46A34E}">
      <text>
        <r>
          <rPr>
            <b/>
            <sz val="9"/>
            <color indexed="81"/>
            <rFont val="Tahoma"/>
            <family val="2"/>
          </rPr>
          <t>PVC drain pipe</t>
        </r>
      </text>
    </comment>
    <comment ref="B333" authorId="2" shapeId="0" xr:uid="{91DCFF09-1222-467E-BD12-02A66A0B1C28}">
      <text>
        <r>
          <rPr>
            <b/>
            <sz val="9"/>
            <color indexed="81"/>
            <rFont val="Tahoma"/>
            <family val="2"/>
          </rPr>
          <t>downspout</t>
        </r>
      </text>
    </comment>
    <comment ref="B334" authorId="2" shapeId="0" xr:uid="{ED0BD69E-B4A1-4C8A-BE3E-C6416533778F}">
      <text>
        <r>
          <rPr>
            <b/>
            <sz val="9"/>
            <color indexed="81"/>
            <rFont val="Tahoma"/>
            <family val="2"/>
          </rPr>
          <t xml:space="preserve">Handwashing
</t>
        </r>
      </text>
    </comment>
    <comment ref="B338" authorId="2" shapeId="0" xr:uid="{8F66611F-F8CF-4542-BB2C-7F41375DF661}">
      <text>
        <r>
          <rPr>
            <b/>
            <sz val="9"/>
            <color indexed="81"/>
            <rFont val="Tahoma"/>
            <family val="2"/>
          </rPr>
          <t>downspout</t>
        </r>
      </text>
    </comment>
    <comment ref="B339" authorId="2" shapeId="0" xr:uid="{5CC83128-F456-469E-BF1F-356D6A712762}">
      <text>
        <r>
          <rPr>
            <b/>
            <sz val="9"/>
            <color indexed="81"/>
            <rFont val="Tahoma"/>
            <family val="2"/>
          </rPr>
          <t>Handwashing</t>
        </r>
      </text>
    </comment>
    <comment ref="B340" authorId="2" shapeId="0" xr:uid="{53EE1D0C-8853-4201-AAB5-62290AF26003}">
      <text>
        <r>
          <rPr>
            <b/>
            <sz val="9"/>
            <color indexed="81"/>
            <rFont val="Tahoma"/>
            <family val="2"/>
          </rPr>
          <t>Handwashing</t>
        </r>
      </text>
    </comment>
    <comment ref="B343" authorId="2" shapeId="0" xr:uid="{2AA08400-BB89-4B2D-9F09-AB11D88548EA}">
      <text>
        <r>
          <rPr>
            <b/>
            <sz val="9"/>
            <color indexed="81"/>
            <rFont val="Tahoma"/>
            <family val="2"/>
          </rPr>
          <t>downspout</t>
        </r>
      </text>
    </comment>
    <comment ref="B344" authorId="2" shapeId="0" xr:uid="{A50D11BB-C92D-45FD-8D35-158865D9D376}">
      <text>
        <r>
          <rPr>
            <b/>
            <sz val="9"/>
            <color indexed="81"/>
            <rFont val="Tahoma"/>
            <family val="2"/>
          </rPr>
          <t>downspout</t>
        </r>
      </text>
    </comment>
    <comment ref="B347" authorId="2" shapeId="0" xr:uid="{773F54BD-99BB-4EB0-A63E-7F4C3762BDE3}">
      <text>
        <r>
          <rPr>
            <b/>
            <sz val="9"/>
            <color indexed="81"/>
            <rFont val="Tahoma"/>
            <family val="2"/>
          </rPr>
          <t>downspout</t>
        </r>
      </text>
    </comment>
    <comment ref="B353" authorId="2" shapeId="0" xr:uid="{27A77C69-8DE1-4EF6-875B-0D83DB554251}">
      <text>
        <r>
          <rPr>
            <b/>
            <sz val="9"/>
            <color indexed="81"/>
            <rFont val="Tahoma"/>
            <family val="2"/>
          </rPr>
          <t>Handwashing</t>
        </r>
      </text>
    </comment>
    <comment ref="B354" authorId="2" shapeId="0" xr:uid="{3135E647-3C14-4174-8EE0-548639E9D812}">
      <text>
        <r>
          <rPr>
            <b/>
            <sz val="9"/>
            <color indexed="81"/>
            <rFont val="Tahoma"/>
            <family val="2"/>
          </rPr>
          <t>Handwashing</t>
        </r>
      </text>
    </comment>
    <comment ref="B357" authorId="2" shapeId="0" xr:uid="{9D42BB3D-FBF2-4324-90A2-3F99CD0D20BC}">
      <text>
        <r>
          <rPr>
            <b/>
            <sz val="9"/>
            <color indexed="81"/>
            <rFont val="Tahoma"/>
            <family val="2"/>
          </rPr>
          <t>Handwashing</t>
        </r>
      </text>
    </comment>
  </commentList>
</comments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<sst xmlns="http://schemas.openxmlformats.org/spreadsheetml/2006/main" count="1722" uniqueCount="981">
  <si>
    <r>
      <t>[</t>
    </r>
    <r>
      <rPr>
        <i/>
        <sz val="20"/>
        <rFont val="Arial"/>
        <family val="2"/>
      </rPr>
      <t>Bidder's Letterhead</t>
    </r>
    <r>
      <rPr>
        <sz val="20"/>
        <rFont val="Arial"/>
        <family val="2"/>
      </rPr>
      <t>]</t>
    </r>
  </si>
  <si>
    <r>
      <t>[</t>
    </r>
    <r>
      <rPr>
        <i/>
        <sz val="10"/>
        <rFont val="Aptos Narrow"/>
        <family val="2"/>
        <scheme val="minor"/>
      </rPr>
      <t>Date</t>
    </r>
    <r>
      <rPr>
        <sz val="10"/>
        <rFont val="Aptos Narrow"/>
        <family val="2"/>
        <scheme val="minor"/>
      </rPr>
      <t>]</t>
    </r>
  </si>
  <si>
    <t>To: Tarlac State University</t>
  </si>
  <si>
    <r>
      <t>Re: [</t>
    </r>
    <r>
      <rPr>
        <i/>
        <sz val="10"/>
        <rFont val="Times New Roman"/>
        <family val="1"/>
      </rPr>
      <t>Invitation to Bid No.</t>
    </r>
    <r>
      <rPr>
        <sz val="10"/>
        <rFont val="Times New Roman"/>
        <family val="1"/>
      </rPr>
      <t>]</t>
    </r>
  </si>
  <si>
    <t>BILL OF QUANTITIES</t>
  </si>
  <si>
    <t>Item No.</t>
  </si>
  <si>
    <t>Work Description</t>
  </si>
  <si>
    <t>Materials, supplies, etc.</t>
  </si>
  <si>
    <t>Work Item</t>
  </si>
  <si>
    <t>Direct Cost</t>
  </si>
  <si>
    <t>Indirect Cost</t>
  </si>
  <si>
    <t>Total Direct &amp; Indirect Cost</t>
  </si>
  <si>
    <t>Value Added Tax</t>
  </si>
  <si>
    <t>Total Cost</t>
  </si>
  <si>
    <t>Materials, Labor, &amp; Equipment</t>
  </si>
  <si>
    <t>Overhead, Contingencies,  Miscellaneous, &amp; Profit</t>
  </si>
  <si>
    <t>Quantity</t>
  </si>
  <si>
    <t>Unit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</si>
  <si>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</si>
  <si>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</si>
  <si>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</si>
  <si>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</si>
  <si>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</si>
  <si>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</si>
  <si>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</si>
  <si>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</si>
  <si>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</si>
  <si>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</si>
  <si>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</si>
  <si>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General Requirements</t>
  </si>
  <si>
    <t>lot</t>
  </si>
  <si>
    <t>Sub-Total</t>
  </si>
  <si>
    <t>Structural Works</t>
  </si>
  <si>
    <t>Architectural Works</t>
  </si>
  <si>
    <t>Masonry Works</t>
  </si>
  <si>
    <t>4.2.1</t>
  </si>
  <si>
    <t>4.2.2</t>
  </si>
  <si>
    <t>set</t>
  </si>
  <si>
    <t>5.1.1</t>
  </si>
  <si>
    <t>5.1.2</t>
  </si>
  <si>
    <t>5.1.3</t>
  </si>
  <si>
    <t>roll</t>
  </si>
  <si>
    <t>pc</t>
  </si>
  <si>
    <t>Total Bid Price</t>
  </si>
  <si>
    <r>
      <t>(</t>
    </r>
    <r>
      <rPr>
        <i/>
        <sz val="10"/>
        <rFont val="Aptos Narrow"/>
        <family val="2"/>
        <scheme val="minor"/>
      </rPr>
      <t>State total amount of Bid in words</t>
    </r>
    <r>
      <rPr>
        <sz val="10"/>
        <rFont val="Aptos Narrow"/>
        <family val="2"/>
        <scheme val="minor"/>
      </rPr>
      <t>)</t>
    </r>
  </si>
  <si>
    <r>
      <t>(</t>
    </r>
    <r>
      <rPr>
        <i/>
        <sz val="10"/>
        <rFont val="Aptos Narrow"/>
        <family val="2"/>
        <scheme val="minor"/>
      </rPr>
      <t>Total amount in figres)</t>
    </r>
  </si>
  <si>
    <r>
      <t>[</t>
    </r>
    <r>
      <rPr>
        <i/>
        <sz val="11"/>
        <color theme="1"/>
        <rFont val="Aptos Narrow"/>
        <family val="2"/>
        <scheme val="minor"/>
      </rPr>
      <t>Signature</t>
    </r>
    <r>
      <rPr>
        <sz val="11"/>
        <color theme="1"/>
        <rFont val="Aptos Narrow"/>
        <family val="2"/>
        <scheme val="minor"/>
      </rPr>
      <t>]</t>
    </r>
  </si>
  <si>
    <r>
      <t>[</t>
    </r>
    <r>
      <rPr>
        <i/>
        <sz val="11"/>
        <color theme="1"/>
        <rFont val="Aptos Narrow"/>
        <family val="2"/>
        <scheme val="minor"/>
      </rPr>
      <t>Name of Authorized Signatory</t>
    </r>
    <r>
      <rPr>
        <sz val="11"/>
        <color theme="1"/>
        <rFont val="Aptos Narrow"/>
        <family val="2"/>
        <scheme val="minor"/>
      </rPr>
      <t>]</t>
    </r>
  </si>
  <si>
    <r>
      <t>[</t>
    </r>
    <r>
      <rPr>
        <i/>
        <sz val="11"/>
        <color theme="1"/>
        <rFont val="Aptos Narrow"/>
        <family val="2"/>
        <scheme val="minor"/>
      </rPr>
      <t>Position/Title of Authorized Signatory]</t>
    </r>
  </si>
  <si>
    <t>Mobilization &amp; Demobilization</t>
  </si>
  <si>
    <t>Construction Occupational Safety &amp; Health</t>
  </si>
  <si>
    <t>Roofing Works</t>
  </si>
  <si>
    <t>4.4.1</t>
  </si>
  <si>
    <t>4.4.2</t>
  </si>
  <si>
    <t>4.3.1</t>
  </si>
  <si>
    <t>4.3.2</t>
  </si>
  <si>
    <t>4.5.1</t>
  </si>
  <si>
    <t>4.6.1</t>
  </si>
  <si>
    <t>Doors</t>
  </si>
  <si>
    <t>Windows</t>
  </si>
  <si>
    <t>4.8.1</t>
  </si>
  <si>
    <t>4.8.2</t>
  </si>
  <si>
    <t>4.8.3</t>
  </si>
  <si>
    <t>A.</t>
  </si>
  <si>
    <t>Description</t>
  </si>
  <si>
    <t>B.</t>
  </si>
  <si>
    <t>C.</t>
  </si>
  <si>
    <t>Republic of the Philippines</t>
  </si>
  <si>
    <t>DEPARTMENT OF EDUCATION</t>
  </si>
  <si>
    <t>EDUCATION FACILITIES DIVISION</t>
  </si>
  <si>
    <t>DepEd Complex, Meralco Avenue, Pasig City</t>
  </si>
  <si>
    <t>EQUIPMENT RENTAL RATES</t>
  </si>
  <si>
    <t>CITY/ MUNICIPALITY</t>
  </si>
  <si>
    <t>PROVINCE</t>
  </si>
  <si>
    <t>REGION</t>
  </si>
  <si>
    <t>I.D. NO.</t>
  </si>
  <si>
    <t>Hourly Rate</t>
  </si>
  <si>
    <t>a</t>
  </si>
  <si>
    <t>Backhoe (0.80 cu.m.)</t>
  </si>
  <si>
    <t>b</t>
  </si>
  <si>
    <t>Dump Truck (12 cu.yd.)</t>
  </si>
  <si>
    <t>c</t>
  </si>
  <si>
    <t>Payloader (1.5 cu.m.)</t>
  </si>
  <si>
    <t>d</t>
  </si>
  <si>
    <t>Bulldozer (155 Hp)</t>
  </si>
  <si>
    <t>e</t>
  </si>
  <si>
    <t>Cargo truck (10T 270 Hp)</t>
  </si>
  <si>
    <t>f</t>
  </si>
  <si>
    <t>Self Loading Truck and Accessories</t>
  </si>
  <si>
    <t>*</t>
  </si>
  <si>
    <t>g</t>
  </si>
  <si>
    <t>Water Truck (16000 L)</t>
  </si>
  <si>
    <t>h</t>
  </si>
  <si>
    <t>Plate Compactor (5hp)</t>
  </si>
  <si>
    <t>i</t>
  </si>
  <si>
    <t>Concrete Vibrator</t>
  </si>
  <si>
    <t>j</t>
  </si>
  <si>
    <t>Pumpcrete</t>
  </si>
  <si>
    <t>k</t>
  </si>
  <si>
    <t>Bar Cutter</t>
  </si>
  <si>
    <t>l</t>
  </si>
  <si>
    <t>Bar Bender</t>
  </si>
  <si>
    <t>m</t>
  </si>
  <si>
    <t>One - bagger Mixer</t>
  </si>
  <si>
    <t>n</t>
  </si>
  <si>
    <t>Welding Machine</t>
  </si>
  <si>
    <t>o</t>
  </si>
  <si>
    <t>Cutting Outfit</t>
  </si>
  <si>
    <t>p</t>
  </si>
  <si>
    <t>Chainsaw</t>
  </si>
  <si>
    <t>q</t>
  </si>
  <si>
    <t>Truck Mounted Crane (20 - 25mT)</t>
  </si>
  <si>
    <t>OTHERS</t>
  </si>
  <si>
    <t>LABOR RATES</t>
  </si>
  <si>
    <t>Classification</t>
  </si>
  <si>
    <t>Daily Rate</t>
  </si>
  <si>
    <t>Construction Foreman</t>
  </si>
  <si>
    <t>Skilled Laborer</t>
  </si>
  <si>
    <t>Unskilled Laborer</t>
  </si>
  <si>
    <t>Safety Officer</t>
  </si>
  <si>
    <t>First Aider</t>
  </si>
  <si>
    <t>PRODUCTIVITY RATE</t>
  </si>
  <si>
    <t>ITEM NO.</t>
  </si>
  <si>
    <t>DESCRIPTION</t>
  </si>
  <si>
    <t>PERSONNEL</t>
  </si>
  <si>
    <t>EQUIPMENT</t>
  </si>
  <si>
    <t>OUTPUT PER HOUR</t>
  </si>
  <si>
    <t>UNIT</t>
  </si>
  <si>
    <t>Skilled     Laborer</t>
  </si>
  <si>
    <t>Safety Officer*</t>
  </si>
  <si>
    <t>First Aider*</t>
  </si>
  <si>
    <t>Name and Capacity</t>
  </si>
  <si>
    <t>No. of Unit</t>
  </si>
  <si>
    <t>Hrs Utilized</t>
  </si>
  <si>
    <t>Facilities for the Engineer</t>
  </si>
  <si>
    <t>A.1</t>
  </si>
  <si>
    <t>Temporary Facilities</t>
  </si>
  <si>
    <t>See sample DUPA for reference.</t>
  </si>
  <si>
    <t>Month</t>
  </si>
  <si>
    <t>Other General Requirements</t>
  </si>
  <si>
    <t>B.1</t>
  </si>
  <si>
    <t>Fire Safety Inspection Certificate (FSIC)</t>
  </si>
  <si>
    <t>SPL 1</t>
  </si>
  <si>
    <t>Each</t>
  </si>
  <si>
    <t>SPL 2</t>
  </si>
  <si>
    <t>Construction Safety and Health</t>
  </si>
  <si>
    <t>Ls</t>
  </si>
  <si>
    <t>Mobilization and Demobilization</t>
  </si>
  <si>
    <t>C.1</t>
  </si>
  <si>
    <t>See sample DUPA for reference. The maximum Cost of Mob/ Demob is 1% of the cost of civil works.</t>
  </si>
  <si>
    <t>Earthworks</t>
  </si>
  <si>
    <t>1 (a)</t>
  </si>
  <si>
    <t>Clearing and Grubbing</t>
  </si>
  <si>
    <t>sq.m</t>
  </si>
  <si>
    <t>1 (b)</t>
  </si>
  <si>
    <t>Structural Excavation</t>
  </si>
  <si>
    <t>cu m</t>
  </si>
  <si>
    <t>1 (c)</t>
  </si>
  <si>
    <t>Backfilling of Excavated Materials</t>
  </si>
  <si>
    <t>1 (d)</t>
  </si>
  <si>
    <t>Gravel Bedding G-1</t>
  </si>
  <si>
    <t>1 (e)</t>
  </si>
  <si>
    <t>Embankment</t>
  </si>
  <si>
    <t>Termite Control Works</t>
  </si>
  <si>
    <t>1 (f)</t>
  </si>
  <si>
    <t>Soil Poisoning</t>
  </si>
  <si>
    <t>L</t>
  </si>
  <si>
    <t>Concreting Works (3000 psi)</t>
  </si>
  <si>
    <t>2 (a)</t>
  </si>
  <si>
    <t>Demolition of reinforced concrete</t>
  </si>
  <si>
    <t>2 (b)</t>
  </si>
  <si>
    <t>Structural Concrete (Footing and Slab on Fill)</t>
  </si>
  <si>
    <t>2 (c)</t>
  </si>
  <si>
    <t>Structural Concrete (Footing Tie Beam, Column, Suspended Slab, Girder/ Beam)</t>
  </si>
  <si>
    <t>2 (d)</t>
  </si>
  <si>
    <t>Lean Concrete</t>
  </si>
  <si>
    <t>2 (e)</t>
  </si>
  <si>
    <t>Structural Concrete (Footing and Slab on Fill) - Ready Mix</t>
  </si>
  <si>
    <t>2 (f)</t>
  </si>
  <si>
    <t>Structural Concrete (Footing Tie Beam, Column, Suspended Slab, Girder/ Beam) - Ready Mix</t>
  </si>
  <si>
    <t>2 (g)</t>
  </si>
  <si>
    <t>Lean Concrete (Ready Mix)</t>
  </si>
  <si>
    <t>2 (h)</t>
  </si>
  <si>
    <t>Ramp on Fill</t>
  </si>
  <si>
    <t>Rebar Works</t>
  </si>
  <si>
    <t>3 (a)</t>
  </si>
  <si>
    <t>Reinforcing Steel Bar, Grade 40</t>
  </si>
  <si>
    <t>kg</t>
  </si>
  <si>
    <t>Formworks</t>
  </si>
  <si>
    <t>4 (a)</t>
  </si>
  <si>
    <t>Installation and Removal of Formworks</t>
  </si>
  <si>
    <t>Installation of Formworks</t>
  </si>
  <si>
    <t>Removal of Formworks</t>
  </si>
  <si>
    <t>5 (a)</t>
  </si>
  <si>
    <t>Demolition of Masonry Wall</t>
  </si>
  <si>
    <t>sq m</t>
  </si>
  <si>
    <t>5 (b)</t>
  </si>
  <si>
    <t>Masonry (100 mm CHB)</t>
  </si>
  <si>
    <t>5 (c)</t>
  </si>
  <si>
    <t>Masonry (150 mm CHB)</t>
  </si>
  <si>
    <t>5 (d)</t>
  </si>
  <si>
    <t>Plain Cement Plaster Finish</t>
  </si>
  <si>
    <t>5 (e)</t>
  </si>
  <si>
    <t>Plain Cement floor Finish</t>
  </si>
  <si>
    <t>Fabricated Materials and Hardware</t>
  </si>
  <si>
    <t>6 (a)</t>
  </si>
  <si>
    <t>Removal of Door with Jamb</t>
  </si>
  <si>
    <t>6 (b)</t>
  </si>
  <si>
    <t>Removal of Window with Jamb</t>
  </si>
  <si>
    <t>6 (c)</t>
  </si>
  <si>
    <t>Hollow Core Flush Door</t>
  </si>
  <si>
    <t>6 (d)</t>
  </si>
  <si>
    <t>Wooden Panel Door</t>
  </si>
  <si>
    <t>6 (e)</t>
  </si>
  <si>
    <t>Jalousie Window (Glass)</t>
  </si>
  <si>
    <t>6 (f)</t>
  </si>
  <si>
    <t>Frames (Jambs, Sill, Head, Transoms, and Mullions)</t>
  </si>
  <si>
    <t>6 (g)</t>
  </si>
  <si>
    <t>Ramp Rail</t>
  </si>
  <si>
    <t>Steel Works</t>
  </si>
  <si>
    <t>7 (a)</t>
  </si>
  <si>
    <t>Removal of Steel Trusses</t>
  </si>
  <si>
    <t>7 (b)</t>
  </si>
  <si>
    <t>Removal of Steel Purlins</t>
  </si>
  <si>
    <t>7 (c)</t>
  </si>
  <si>
    <t>Structural Steel Roof Truss</t>
  </si>
  <si>
    <t>Fabrication</t>
  </si>
  <si>
    <t>Erection</t>
  </si>
  <si>
    <t>7 (d)</t>
  </si>
  <si>
    <t>Structural Steel Purlins</t>
  </si>
  <si>
    <t>7 (e)</t>
  </si>
  <si>
    <t>Metal Structure Accessories (Steel Plates)</t>
  </si>
  <si>
    <t>7 (f)</t>
  </si>
  <si>
    <t>Metal Structure Accessories (Anchor Bolts)</t>
  </si>
  <si>
    <t>7 (g)</t>
  </si>
  <si>
    <t>Metal Structure Accessories (Sag Rods)</t>
  </si>
  <si>
    <t>7 (h)</t>
  </si>
  <si>
    <t>Metal Structure Accessories (Turn Buckle)</t>
  </si>
  <si>
    <t>7 (i)</t>
  </si>
  <si>
    <t>Metal Structure Accessories (Cross Bracing)</t>
  </si>
  <si>
    <t>8 (a)</t>
  </si>
  <si>
    <t>Removal of Metal Roofing</t>
  </si>
  <si>
    <t>Longspan Metal Roofing</t>
  </si>
  <si>
    <t>8 (b)</t>
  </si>
  <si>
    <t>Pre - painted Metal Sheets (Corrugated, Short Span/ Long Span, below 0.427 BMT/ above 0.427 BMT</t>
  </si>
  <si>
    <t>8 (c)</t>
  </si>
  <si>
    <t>Pre - painted Metal Sheets (Rib - type, Short Span/ Long Span, below 0.427 BMT/ above 0.427 BMT</t>
  </si>
  <si>
    <t>8 (d)</t>
  </si>
  <si>
    <t>Fabricated Metal Roofing Accessory (Gutter)</t>
  </si>
  <si>
    <t>8 (e)</t>
  </si>
  <si>
    <t>Fabricated Metal Roofing Accessory (Ridge/ Hip Rolls/ Flashing/ Counter Flashing/ Valley Roll)</t>
  </si>
  <si>
    <t>Ceiling and Carpentry Works</t>
  </si>
  <si>
    <t>9 (a)</t>
  </si>
  <si>
    <t>Removal of Wooden Truss/ Beams</t>
  </si>
  <si>
    <t>bdft</t>
  </si>
  <si>
    <t>9 (b)</t>
  </si>
  <si>
    <t xml:space="preserve">Removal of Purlins </t>
  </si>
  <si>
    <t>9 (c)</t>
  </si>
  <si>
    <t xml:space="preserve">Removal of Partition </t>
  </si>
  <si>
    <t>9 (d)</t>
  </si>
  <si>
    <t xml:space="preserve">Removal of Ceiling </t>
  </si>
  <si>
    <t>Carpentry for Ceiling</t>
  </si>
  <si>
    <t>9 (e)</t>
  </si>
  <si>
    <t>4.5mm Fiber Cement Board/ 4.5mm Marine Plywood/ 6.0mm Marine Plywood/ 6.0 mm Ordinary Plywood in Wood Frame Ceiling</t>
  </si>
  <si>
    <t>9 (f)</t>
  </si>
  <si>
    <t>4.5mm Fiber Cement Board/ 4.5mm Marine Plywood/ 6.0mm Marine Plywood/ 6.0 mm Ordinary Plywood on Metal Frame Ceiling</t>
  </si>
  <si>
    <t>9 (g)</t>
  </si>
  <si>
    <t>Gypsum Board on Metal Frame Ceiling</t>
  </si>
  <si>
    <t>Partition Wall</t>
  </si>
  <si>
    <t>9 (h)</t>
  </si>
  <si>
    <t>4.5 mm/ 6.0 mm thk 4' x 8' Fiber Cement Board/ Marine Plywood/ 6.0 mm thk 4' x 8' Ordinary Plywood on Metal Frame Double Partition</t>
  </si>
  <si>
    <t>9 (i)</t>
  </si>
  <si>
    <t>Blackboard</t>
  </si>
  <si>
    <t>Electrical Works</t>
  </si>
  <si>
    <t>10 (a)</t>
  </si>
  <si>
    <t>Conduit, Boxes and Fitting</t>
  </si>
  <si>
    <t>10 (b)</t>
  </si>
  <si>
    <t>Wires and Wiring Devices</t>
  </si>
  <si>
    <t>10 (c)</t>
  </si>
  <si>
    <t>Lighting Fixture/ Fixture</t>
  </si>
  <si>
    <t>10 (d)</t>
  </si>
  <si>
    <t>Panel Board and Cabinets</t>
  </si>
  <si>
    <t>Plumbing Works</t>
  </si>
  <si>
    <t>11 (a)</t>
  </si>
  <si>
    <t>Waterline Works</t>
  </si>
  <si>
    <t>Sanitary Works</t>
  </si>
  <si>
    <t>12 (a)</t>
  </si>
  <si>
    <t>Sewer Line Works</t>
  </si>
  <si>
    <t>12 (b)</t>
  </si>
  <si>
    <t>Sanitary/ Plumbing Fixtures</t>
  </si>
  <si>
    <t>12 (c)</t>
  </si>
  <si>
    <t>Three Chamber Septic Vault</t>
  </si>
  <si>
    <t>Painting Works</t>
  </si>
  <si>
    <t>13 (a)</t>
  </si>
  <si>
    <t>Masonry Painting</t>
  </si>
  <si>
    <t>13 (b)</t>
  </si>
  <si>
    <t>Wooden Painting</t>
  </si>
  <si>
    <t>13 (c)</t>
  </si>
  <si>
    <t>Metal Painting</t>
  </si>
  <si>
    <t>Waterproofing</t>
  </si>
  <si>
    <t>15 (a)</t>
  </si>
  <si>
    <t>Waterproofing Cement Base</t>
  </si>
  <si>
    <t>Tile Works</t>
  </si>
  <si>
    <t>14 (a)</t>
  </si>
  <si>
    <t>Glazed Tiles and Trims</t>
  </si>
  <si>
    <t>14 (b)</t>
  </si>
  <si>
    <t>Unglazed Tiles/ Granite Tiles/ Synthetic Granite Tiles</t>
  </si>
  <si>
    <t>CMPD</t>
  </si>
  <si>
    <t xml:space="preserve">DIVISION OFFICE       : </t>
  </si>
  <si>
    <t>FROM 2019 NCR AVERAGE UNIT COST</t>
  </si>
  <si>
    <t>PROPOSED LABOR COST (FOR APPROVAL)</t>
  </si>
  <si>
    <t>CITY/ MUNICIPALITY  :</t>
  </si>
  <si>
    <t>PROVINCE                 :</t>
  </si>
  <si>
    <t>REGION                     :</t>
  </si>
  <si>
    <t>cu.m</t>
  </si>
  <si>
    <t>Backfilling and Compaction</t>
  </si>
  <si>
    <t>Select Fill</t>
  </si>
  <si>
    <t>Concreting Works</t>
  </si>
  <si>
    <t>Portland Cement</t>
  </si>
  <si>
    <t>bag</t>
  </si>
  <si>
    <t>Crushed Gravel 3/4"</t>
  </si>
  <si>
    <t>Crushed Gravel 1"</t>
  </si>
  <si>
    <t>Washed Sand</t>
  </si>
  <si>
    <t>Deformed Round Bars, Grade 60</t>
  </si>
  <si>
    <t>D16mm x 6.00 mts RSB</t>
  </si>
  <si>
    <t>D20mm x 6.00 mts RSB</t>
  </si>
  <si>
    <t>D25mm x 6.00 mts RSB</t>
  </si>
  <si>
    <t>Deformed Round Bars, Grade 40</t>
  </si>
  <si>
    <t>Deformed Round Bars, Grade 33</t>
  </si>
  <si>
    <t xml:space="preserve">D10mm x 6.00 mts RSB </t>
  </si>
  <si>
    <t>D12mm x 6.00 mts RSB</t>
  </si>
  <si>
    <t>G.I. Tie Wire</t>
  </si>
  <si>
    <t xml:space="preserve">Coco Lumber </t>
  </si>
  <si>
    <t>bd.ft</t>
  </si>
  <si>
    <t>Plywood Ordinary, 1/4" x 4' x 8'</t>
  </si>
  <si>
    <t>Plywood Ordinary, 1/2" x 4' x 8'</t>
  </si>
  <si>
    <t>CWN, Assorted</t>
  </si>
  <si>
    <t xml:space="preserve">CHB 6" thk </t>
  </si>
  <si>
    <t>CHB 4" thk</t>
  </si>
  <si>
    <t>10mm x 6m RSB</t>
  </si>
  <si>
    <t>Plaster Moulding</t>
  </si>
  <si>
    <t>lm</t>
  </si>
  <si>
    <t>Concrete Louver Blocks</t>
  </si>
  <si>
    <t>Doors and Windows</t>
  </si>
  <si>
    <t>Wood Panel Door</t>
  </si>
  <si>
    <t>D-1, (1.00m x 2.10m) KD and Termite - treated Panel Door Type Hinged Door and Fixed Glass Transom on 50mm x 150mm Wood Jamb/ Frame and Lever - type Knob</t>
  </si>
  <si>
    <t>D-1, Panel Door 0.90m x 2.10m on 150mm Wooden Jamb complete with Accessories (lever type door knob)</t>
  </si>
  <si>
    <t>D-2, (0.90m x 2.10m) Panel Door</t>
  </si>
  <si>
    <t>Flush Door</t>
  </si>
  <si>
    <t>D-2, (0.958m x 2.05m) Hollow Core Flush Type Swing Door and Fixed Glass Transom on 50mm x 150mm Guijo/ Yakal Jamb with Marine Plywood (two face) with Hardware and Accessories and Cylindrical Door Knob.</t>
  </si>
  <si>
    <t>D-1, Flush Door 0.90m x 2.10m on 100mm Wooden Jamb complete with Accessories (lever type door knob)</t>
  </si>
  <si>
    <t>D-3, (0.70m x 2.10m) Flush Door</t>
  </si>
  <si>
    <t>PVC Door</t>
  </si>
  <si>
    <t>Door Jamb</t>
  </si>
  <si>
    <t>Door Jamb 45mm x 150mm</t>
  </si>
  <si>
    <t>Window Jamb</t>
  </si>
  <si>
    <t>Window Jamb 45mm x 150mm</t>
  </si>
  <si>
    <t>sq.ft</t>
  </si>
  <si>
    <t>Swing Type Steel Casement Window</t>
  </si>
  <si>
    <t>Awning Type Steel Casement Window</t>
  </si>
  <si>
    <t>W - 4, (0.6  x 0.6 m) Steel Jamb Awning Window with Clear Glass</t>
  </si>
  <si>
    <t>Glass Jalousie Window</t>
  </si>
  <si>
    <t>Jalousie Window with Clear Glass Blades on JalouPlus Type Silver Colored Frame</t>
  </si>
  <si>
    <t>W - 1, (2.50m x 1.25m) Steel Jamb Jalousie Window with Clear Glass Blades and with Fixed Clear Glass Transom</t>
  </si>
  <si>
    <t>W - 2, (1.70m x 1.25m) Steel Jamb Jalousie Window with Clear Glass Blades and Fixed Clear Glass Transom</t>
  </si>
  <si>
    <t>W - 3, (1.170m x 1.25m) Steel Jamb Jalousie Window with Clear Glass Blades and Fixed Clear Glass Transom</t>
  </si>
  <si>
    <t>W - 1, ( 2.6  x 1.6 m) Jalousie Window with Clear Glass Blades on JalouPlus Type Silver Colored Frame and Fixed Clear Glass Transom on 50 x 150 mm Wooden Jamb complete with Accessories</t>
  </si>
  <si>
    <t>W - 2, ( 1.3  x 1.6 m) Jalousie Window with Clear Glass Blades on JalouPlus Type Silver Colored Frame and Fixed Clear Glass Transom on 50 x 150 mm Wooden Jamb complete with Accessories</t>
  </si>
  <si>
    <t>Wood Jalousie Windows</t>
  </si>
  <si>
    <t>Fixed Glass Window on Metal Frame</t>
  </si>
  <si>
    <t>Aluminum Casement Window</t>
  </si>
  <si>
    <t>Sliding Aluminum Window</t>
  </si>
  <si>
    <t>Steel Encased Clear Glass Window with Grilles</t>
  </si>
  <si>
    <t>Security Grilles</t>
  </si>
  <si>
    <t>Window Grille (WG - 1)</t>
  </si>
  <si>
    <t>Window Grille (WG - 2)</t>
  </si>
  <si>
    <t>Window Grille (WG - 3)</t>
  </si>
  <si>
    <t>Entrance, Lockset Standard</t>
  </si>
  <si>
    <t>Entrance, Handleset</t>
  </si>
  <si>
    <t>Entrance, Cylindrical Lockset</t>
  </si>
  <si>
    <t>Entrance, Lever Lockset</t>
  </si>
  <si>
    <t>Hinges, Standard 3-1/2" x 3-1/2"</t>
  </si>
  <si>
    <t>pa</t>
  </si>
  <si>
    <t>LC 75 x 38 x 15 x 2.0mm</t>
  </si>
  <si>
    <t>LC 150 x 75 x 25 x 6.0mm</t>
  </si>
  <si>
    <t>LC 150 x 65 x 20 x 2.5mm</t>
  </si>
  <si>
    <t>LC 150 x 65 x 20 x 2.0mm</t>
  </si>
  <si>
    <t>LC 150 x 50 x 25 x 6.0mm</t>
  </si>
  <si>
    <t>LC 255 x 90 x 25 x 5.0mm</t>
  </si>
  <si>
    <t>L 125 x 125 x 6mm</t>
  </si>
  <si>
    <t>L 100 x 100 x 6.35mm</t>
  </si>
  <si>
    <t>L 100 x 100 x 6.0mm</t>
  </si>
  <si>
    <t>L 75 x 75 x 6.35mm</t>
  </si>
  <si>
    <t>L 50 x 50 x 6.35mm</t>
  </si>
  <si>
    <t>L 65 x 65 x 6.35mm</t>
  </si>
  <si>
    <t>L 65 x 65 x 6.0mm</t>
  </si>
  <si>
    <t>L 90 x 90 x 6mm</t>
  </si>
  <si>
    <t>L 75 x 75 x 6mm</t>
  </si>
  <si>
    <t>L 60 x 60 x 6mm</t>
  </si>
  <si>
    <t>L 50 x 50 x 6mm</t>
  </si>
  <si>
    <t>L 50 x 50 x 5mm</t>
  </si>
  <si>
    <t>L 50 x 50 x 2mm</t>
  </si>
  <si>
    <t>L 40 x 40 x 5mm</t>
  </si>
  <si>
    <t>L 25 x 25 x 3mm</t>
  </si>
  <si>
    <t>L 20 x 20 x 2mm</t>
  </si>
  <si>
    <r>
      <t xml:space="preserve">Flat Bar 1" x </t>
    </r>
    <r>
      <rPr>
        <sz val="11"/>
        <rFont val="Calibri"/>
        <family val="2"/>
      </rPr>
      <t>¼"</t>
    </r>
  </si>
  <si>
    <r>
      <t>Flat Bar 1</t>
    </r>
    <r>
      <rPr>
        <sz val="11"/>
        <rFont val="Calibri"/>
        <family val="2"/>
      </rPr>
      <t>½</t>
    </r>
    <r>
      <rPr>
        <sz val="11"/>
        <rFont val="Arial"/>
        <family val="2"/>
      </rPr>
      <t xml:space="preserve">" x </t>
    </r>
    <r>
      <rPr>
        <sz val="11"/>
        <rFont val="Calibri"/>
        <family val="2"/>
      </rPr>
      <t>¼"</t>
    </r>
  </si>
  <si>
    <t>Steel Plate 1.20m x 2.40m x 6mm thk</t>
  </si>
  <si>
    <t>Steel Plate 1.20m x 2.40m x 10mm thk</t>
  </si>
  <si>
    <t>Steel Plate 1.20m x 2.40m x 12mm thk</t>
  </si>
  <si>
    <t>Steel Plate 1.20m x 2.40m x 16mm thk</t>
  </si>
  <si>
    <t>Anchor Bolt with Nuts and Washer, 20mmØ x 50mm x 300mm</t>
  </si>
  <si>
    <t>Anchor Bolt with Nuts and Washer, 16mmØ x 50mm x 300mm</t>
  </si>
  <si>
    <t>Anchor Bolt with Nuts and Washer, 12mmØ x 50mm x 150mm</t>
  </si>
  <si>
    <t>Anchor Bolt with Nuts and Washer, 12mmØ x 50mm x 300mm</t>
  </si>
  <si>
    <t>Anchor Bolt with Nuts and Washer, 10mmØ x 50mm x 125mm</t>
  </si>
  <si>
    <t>Anchor Bolt with Nuts and Washer, 10mmØ x 50mm x 150mm</t>
  </si>
  <si>
    <t>Machine Bolts ( 6 mm dia. )</t>
  </si>
  <si>
    <t>Machine Bolts ( 10 mm dia. )</t>
  </si>
  <si>
    <t>Machine Bolts ( 16 mm dia. )</t>
  </si>
  <si>
    <t>Plain Round Bar 16mmØ x 6m</t>
  </si>
  <si>
    <t>Plain Round Bar 12mmØ x 6m</t>
  </si>
  <si>
    <t>Plain Round Bar 10mmØ x 6m</t>
  </si>
  <si>
    <t>Turn Buckle 16 mmØ</t>
  </si>
  <si>
    <t>Turn Buckle 12 mmØ</t>
  </si>
  <si>
    <t xml:space="preserve">12mmØ Sag Rods with Standard Nuts and Washers  </t>
  </si>
  <si>
    <t xml:space="preserve">10mmØ Sag Rods with Standard Nuts and Washers  </t>
  </si>
  <si>
    <t>Square Bar 19mm□</t>
  </si>
  <si>
    <t>Square Bar 12mm□</t>
  </si>
  <si>
    <t>G.I. Pipe 2"Ø Sch.40</t>
  </si>
  <si>
    <r>
      <t>G.I. Pipe 1-</t>
    </r>
    <r>
      <rPr>
        <sz val="11"/>
        <rFont val="Calibri"/>
        <family val="2"/>
      </rPr>
      <t>½</t>
    </r>
    <r>
      <rPr>
        <sz val="11"/>
        <rFont val="Arial"/>
        <family val="2"/>
      </rPr>
      <t>"Ø Sch. 40</t>
    </r>
  </si>
  <si>
    <t>G.I. Pipe 1"Ø Sch. 40</t>
  </si>
  <si>
    <t>B.I. Pipe 100mmØ Sch.40</t>
  </si>
  <si>
    <t>B.I. Pipe 75mmØ Sch.40</t>
  </si>
  <si>
    <t>B.I. Pipe 50mmØ Sch.40</t>
  </si>
  <si>
    <t>B.I. Pipe 38mmØ Sch.40</t>
  </si>
  <si>
    <t>B.I. Pipe 32mmØ Sch.40</t>
  </si>
  <si>
    <t>B.I. Pipe 50mmØ Sch.20</t>
  </si>
  <si>
    <t>B.I. Pipe 38mmØ Sch.20</t>
  </si>
  <si>
    <t>B.I. Pipe 32mmØ Sch.20</t>
  </si>
  <si>
    <t>50 mmØ Stainless Steel Pipe</t>
  </si>
  <si>
    <t>Welding Rod</t>
  </si>
  <si>
    <t>Removal of Roofing Sheets</t>
  </si>
  <si>
    <t>Removal of Ridge Roll</t>
  </si>
  <si>
    <t>Removal of Flashing</t>
  </si>
  <si>
    <t>Removal of Gutter</t>
  </si>
  <si>
    <t>Removal of Fascia Board</t>
  </si>
  <si>
    <t>G.I. Long-Span Roofing, Corrugated, Pre-Painted, 1220mm x  0.5mm BMT</t>
  </si>
  <si>
    <t>Corrugated G.I. Sheet Ga.26, 36" x 8'</t>
  </si>
  <si>
    <t>Corrugated G.I. Sheet Ga.26, 36" x 9'</t>
  </si>
  <si>
    <t>Corrugated G.I. Sheet Ga.26, 36" x 10'</t>
  </si>
  <si>
    <t>G.I. Ridge Roll, Preformed, Pre-Painted, 0.610m x 2.440m x 0.5mm BMT</t>
  </si>
  <si>
    <t>Ridge Roll Ga.26, 24"x 8'</t>
  </si>
  <si>
    <t>G.I. Flashing, Preformed, Pre-Painted, 0.610m x 2.440m x 0.5mm BMT</t>
  </si>
  <si>
    <t>Flashing, Pre-Painted, Ordinary, 0.915m x 2.440m x 0.4mm thk</t>
  </si>
  <si>
    <t>Flashing Ga.26, 24"x 8'</t>
  </si>
  <si>
    <t>J-Bolt (6mm dia.)</t>
  </si>
  <si>
    <t>Teckscrew 2-1/2"</t>
  </si>
  <si>
    <t>Teckscrew 2-¾"</t>
  </si>
  <si>
    <t>Blind Rivets</t>
  </si>
  <si>
    <t>3" Flat head Countersunk screw</t>
  </si>
  <si>
    <t>Umbrella Nails</t>
  </si>
  <si>
    <t>Roof Sealant</t>
  </si>
  <si>
    <t>Plywood, Ordinary 1/4" x 4' x 8'</t>
  </si>
  <si>
    <t>Plywood, Ordinary 1/2" x 4' x 8'</t>
  </si>
  <si>
    <t>Plywood, Ordinary 3/4" x 4' x 8'</t>
  </si>
  <si>
    <t>Plywood, Marine 1/4" x 4' x 8'</t>
  </si>
  <si>
    <t>Plywood, Marine 1/2" x 4' x 8'</t>
  </si>
  <si>
    <t>Plywood, Marine 3/4" x 4' x 8'</t>
  </si>
  <si>
    <t>Metal Carrying Channel (12mm x 38mm x 5m x 0.8mm thk</t>
  </si>
  <si>
    <t>Fiber Cement Board, 1/4" x 4' x 8'</t>
  </si>
  <si>
    <t>Fiber Cement Ceiling Board (4.5mm thk)</t>
  </si>
  <si>
    <t>Metal Double Furring Channel (19mm x 50mm x 3m x 0.5mm thk</t>
  </si>
  <si>
    <t>Wall Angle 1" x 1" x 10'</t>
  </si>
  <si>
    <t>Preformed Wire Clip</t>
  </si>
  <si>
    <t>Rod Suspension Hanger with Adjustment Spring</t>
  </si>
  <si>
    <t>Steel Angle</t>
  </si>
  <si>
    <t>25mm x 25mm x 300mm Wood slats @25mm clear spacing ceiling ventilation (provide stainless steel wire mesh inside)</t>
  </si>
  <si>
    <t>Fascia Board, Wooden</t>
  </si>
  <si>
    <t>Fascia Board, Fiber Cement 10" x 12'</t>
  </si>
  <si>
    <t>Fascia Board, Fiber Cement 12" x 8'</t>
  </si>
  <si>
    <t>Rough Lumber, Sun Dried, Yakal</t>
  </si>
  <si>
    <t>Rough Lumber, Sun Dried, Guijo</t>
  </si>
  <si>
    <t>Rough Lumber, Sun Dried, Tanguile</t>
  </si>
  <si>
    <t>S4S Lumber, Kiln Dried, Tanguile</t>
  </si>
  <si>
    <t>Wood Preservative, Brown</t>
  </si>
  <si>
    <t>Lawanit, 1/4" thk</t>
  </si>
  <si>
    <t>Finishing Nails</t>
  </si>
  <si>
    <t>Concrete Nails</t>
  </si>
  <si>
    <t>Roughing-ins</t>
  </si>
  <si>
    <t xml:space="preserve">Electrical Conduit uPVC, 15mmØ </t>
  </si>
  <si>
    <t xml:space="preserve">Electrical Conduit uPVC, 20mmØ </t>
  </si>
  <si>
    <t xml:space="preserve">Electrical Conduit uPVC, 25mmØ </t>
  </si>
  <si>
    <t xml:space="preserve">Electrical Conduit uPVC, 32mmØ </t>
  </si>
  <si>
    <t xml:space="preserve">Electrical Conduit uPVC, 40mmØ </t>
  </si>
  <si>
    <t>RSC 20mmØ</t>
  </si>
  <si>
    <t>RSC 25mmØ</t>
  </si>
  <si>
    <t>RSC 40mmØ</t>
  </si>
  <si>
    <t>RSC 50mmØ</t>
  </si>
  <si>
    <t>Entrance Cap 20mm dia.</t>
  </si>
  <si>
    <t>Entrance Cap 25mm dia.</t>
  </si>
  <si>
    <t>Entrance Cap 32mm dia.</t>
  </si>
  <si>
    <t>Entrance Cap 50mm dia.</t>
  </si>
  <si>
    <t>Junction Box, 4" x 4" G.I.</t>
  </si>
  <si>
    <t>Utility Box, 2" x 4" G.I.</t>
  </si>
  <si>
    <t>Grounding Rod, 2.4m x 16mm dia.</t>
  </si>
  <si>
    <t>Grounding Rod, 3.0m x 25mm dia.</t>
  </si>
  <si>
    <t>Wires &amp; Fixtures</t>
  </si>
  <si>
    <t>3.5 mm² THHN Wire, Stranded</t>
  </si>
  <si>
    <t>5.5 mm² THHN Wire, Stranded</t>
  </si>
  <si>
    <t>8.0 mm² THHN Wire, Stranded</t>
  </si>
  <si>
    <t>14.0 mm² THHN Wire, Stranded</t>
  </si>
  <si>
    <t>30.0 mm² THHN Wire, Stranded</t>
  </si>
  <si>
    <t>38.0 mm² THHN Wire, Stranded</t>
  </si>
  <si>
    <t>80.0 mm² THHN Wire, Stranded</t>
  </si>
  <si>
    <t>3.5 mm² TW(G) Wire, Stranded</t>
  </si>
  <si>
    <t>5.5 mm² TW(G) Wire, Stranded</t>
  </si>
  <si>
    <t>8.0 mm² TW(G) Wire, Stranded</t>
  </si>
  <si>
    <t>14.0 mm² TW(G) Wire, Stranded</t>
  </si>
  <si>
    <t>22.0 mm² TW(G) Wire, Stranded</t>
  </si>
  <si>
    <t>Duplex Convenience Outlet, Grounding Type, 20A, 250V</t>
  </si>
  <si>
    <t>Duplex Convenience Outlet, Grounding Type, 20A, 250V (WP)</t>
  </si>
  <si>
    <t>Single Pole Wall Switch in One Switch Plate (10 AMP, 230V)</t>
  </si>
  <si>
    <t>Single Convenience Outlet, Grounding Type, 15 AMP, 230V (EF)</t>
  </si>
  <si>
    <t>Aircon Outlet with Plate</t>
  </si>
  <si>
    <t>2 Single Pole Wall Switches in One Switch Plate (10 AMP, 230V)</t>
  </si>
  <si>
    <t>3 Single Pole Wall Switches in One Switch Plate (10 AMP, 230V)</t>
  </si>
  <si>
    <t>Three Way Wall Switch (10 AMP, 230 V)</t>
  </si>
  <si>
    <t>Safety Switch 30A 2P</t>
  </si>
  <si>
    <t>2 - 28W, 230V, 60Hz, AC Fluorescent Lighting Fixture, (Box Type)</t>
  </si>
  <si>
    <t>1 - 28W, 230V, 60Hz, AC Fluorescent Lighting Fixture, (Box Type)</t>
  </si>
  <si>
    <t>1 -18W, 230V, 60Hz AC, Compact Fluorescent Lighting Fixture with Medium Base Keyless Type Porcelain Receptacle</t>
  </si>
  <si>
    <t>FL 1 x 40W Industrial Type</t>
  </si>
  <si>
    <t>FL 2 x 40W Industrial Type</t>
  </si>
  <si>
    <t>Panel Box, Flush Type, 4 Branches</t>
  </si>
  <si>
    <t>Panel Box, Flush Type, 8 Branches</t>
  </si>
  <si>
    <t>Panel Box, Flush Type, 12 Branches</t>
  </si>
  <si>
    <t>Panel Box, Flush Type, 16 Branches</t>
  </si>
  <si>
    <t xml:space="preserve">Circuit Breaker, 20A 2P </t>
  </si>
  <si>
    <t xml:space="preserve">Circuit Breaker, 30A 2P </t>
  </si>
  <si>
    <t xml:space="preserve">Circuit Breaker, 40A 2P </t>
  </si>
  <si>
    <t xml:space="preserve">Circuit Breaker, 50A 2P </t>
  </si>
  <si>
    <t xml:space="preserve">Circuit Breaker, 60A 2P </t>
  </si>
  <si>
    <t xml:space="preserve">Circuit Breaker, 70A 2P </t>
  </si>
  <si>
    <t xml:space="preserve">Circuit Breaker, 100A 2P </t>
  </si>
  <si>
    <t xml:space="preserve">Circuit Breaker, 125A 2P </t>
  </si>
  <si>
    <t xml:space="preserve">Circuit Breaker, 200A 2P </t>
  </si>
  <si>
    <t>Vibrating Bell 8"</t>
  </si>
  <si>
    <t>Push Button, 10A, 230V</t>
  </si>
  <si>
    <t>Fire Alarm Bell, Vibrating Type</t>
  </si>
  <si>
    <t>Fire Alarm Station, Manual Single Action</t>
  </si>
  <si>
    <t>Fire Alarm Control Panel, One Zone</t>
  </si>
  <si>
    <t>Wall Fan, 60W, 230V, 60Hz</t>
  </si>
  <si>
    <t>Electrical Tape</t>
  </si>
  <si>
    <t>Water Closet Flange</t>
  </si>
  <si>
    <t>Water Closet 1.6gpf with Accessories</t>
  </si>
  <si>
    <t>Urinal 0.8gpf</t>
  </si>
  <si>
    <t>Concrete Counter Sink Type, with Lever Type Faucet and Complete Accessories</t>
  </si>
  <si>
    <t>Faucet, Lavatory</t>
  </si>
  <si>
    <t>Faucet, Hose Bibb, Brass 1/2"Ø</t>
  </si>
  <si>
    <t>Faucet</t>
  </si>
  <si>
    <t>Lavatory, Pedestal Type with Accessories</t>
  </si>
  <si>
    <t>Lavatory, Including Fittings and Accessories</t>
  </si>
  <si>
    <t>S.S. Sink with Strainer and P-Trap</t>
  </si>
  <si>
    <t>PP-R Pipe 2"Ø x 4.0m</t>
  </si>
  <si>
    <t>PP-R Pipe 1-1/4"Ø x 4.0m</t>
  </si>
  <si>
    <t>PP-R Pipe 1"Ø x 4.0m</t>
  </si>
  <si>
    <t>PP-R Pipe 3/4"Ø x 4.0m</t>
  </si>
  <si>
    <t>PP-R Pipe 1/2"Ø x 4.0m</t>
  </si>
  <si>
    <t xml:space="preserve">PP-R Coupling,  2"Ø </t>
  </si>
  <si>
    <t xml:space="preserve">PP-R Coupling, 1-1/4"Ø </t>
  </si>
  <si>
    <t xml:space="preserve">PP-R Coupling, 1"Ø </t>
  </si>
  <si>
    <t>PP-R Coupling, 3/4"Ø</t>
  </si>
  <si>
    <t>PP-R Coupling, 1/2"Ø</t>
  </si>
  <si>
    <t>PP-R Coupling Reducer, 1" x 3/4"Ø</t>
  </si>
  <si>
    <t>PP-R Elbow 90˚ x 2"Ø</t>
  </si>
  <si>
    <t>PP-R Elbow 90˚ x 1-1/4"Ø</t>
  </si>
  <si>
    <t>PP-R Elbow 90˚ x 1"Ø</t>
  </si>
  <si>
    <t>PP-R Elbow 90˚ x 3/4"Ø</t>
  </si>
  <si>
    <t>PP-R Elbow 90˚ x 1/2"Ø</t>
  </si>
  <si>
    <t>PP-R Elbow Reducer, 1" x 3/4"Ø</t>
  </si>
  <si>
    <t xml:space="preserve">PP-R Tee, 2"Ø </t>
  </si>
  <si>
    <t xml:space="preserve">PP-R Tee, 1-1/4"Ø </t>
  </si>
  <si>
    <t xml:space="preserve">PP-R Tee, 1"Ø </t>
  </si>
  <si>
    <t xml:space="preserve">PP-R Tee, 3/4"Ø </t>
  </si>
  <si>
    <t xml:space="preserve">PP-R Tee, 1/2"Ø </t>
  </si>
  <si>
    <t xml:space="preserve">PP-R Tee Reducer, 1-1/4" x 1/2"Ø </t>
  </si>
  <si>
    <r>
      <t xml:space="preserve">PP-R Tee Reducer, 1" x </t>
    </r>
    <r>
      <rPr>
        <sz val="11"/>
        <rFont val="Calibri"/>
        <family val="2"/>
      </rPr>
      <t>3/4</t>
    </r>
    <r>
      <rPr>
        <sz val="11"/>
        <rFont val="Arial"/>
        <family val="2"/>
      </rPr>
      <t xml:space="preserve">"Ø </t>
    </r>
  </si>
  <si>
    <r>
      <t xml:space="preserve">PP-R Tee Reducer, 3/4" x </t>
    </r>
    <r>
      <rPr>
        <sz val="11"/>
        <rFont val="Calibri"/>
        <family val="2"/>
      </rPr>
      <t>1/2</t>
    </r>
    <r>
      <rPr>
        <sz val="11"/>
        <rFont val="Arial"/>
        <family val="2"/>
      </rPr>
      <t xml:space="preserve">"Ø </t>
    </r>
  </si>
  <si>
    <t xml:space="preserve">PP-R End Cap, 1-1/4"Ø </t>
  </si>
  <si>
    <t xml:space="preserve">PP-R End Cap, 3/4"Ø </t>
  </si>
  <si>
    <t>PP-R Plug, 1"Ø</t>
  </si>
  <si>
    <t>PP-R Plug, 3/4"Ø</t>
  </si>
  <si>
    <t>PP-R Plug, 1/2"Ø</t>
  </si>
  <si>
    <t>Gate Valve, 1-1/4"Ø</t>
  </si>
  <si>
    <t>Gate Valve, 2"Ø</t>
  </si>
  <si>
    <t>Gate Valve, 1"Ø</t>
  </si>
  <si>
    <t>Gate Valve, 3/4"Ø</t>
  </si>
  <si>
    <t>Check Valve, Horizontal, 1"Ø</t>
  </si>
  <si>
    <t>Check Valve, Horizontal, 3/4"Ø</t>
  </si>
  <si>
    <t>Check Valve, Horizontal, 1/2"Ø</t>
  </si>
  <si>
    <t>Teflon Tape</t>
  </si>
  <si>
    <t>Tissue Holder</t>
  </si>
  <si>
    <t>S.S. Grab Rail 1-1/2"Ø</t>
  </si>
  <si>
    <t>S.S. Floor Drain 4" x 4"</t>
  </si>
  <si>
    <t>Mirror</t>
  </si>
  <si>
    <t>Catch Basin</t>
  </si>
  <si>
    <t>unit</t>
  </si>
  <si>
    <t>Stainless Steel Vent Protection Screen, 6''</t>
  </si>
  <si>
    <t>Stainless Steel Vent Protection Screen, 2''</t>
  </si>
  <si>
    <t>PVC Sanitary Pipe 6"Ø x 3.0m</t>
  </si>
  <si>
    <t>PVC Sanitary Pipe 4"Ø x 3.0m</t>
  </si>
  <si>
    <t>PVC Sanitary Pipe 3"Ø x 3.0m</t>
  </si>
  <si>
    <t>PVC Sanitary Pipe 2"Ø x 3.0m</t>
  </si>
  <si>
    <t>PVC Sanitary Pipe 1"Ø x 3.0m</t>
  </si>
  <si>
    <t>PVC Sanitary Elbow 90˚ x 6"Ø</t>
  </si>
  <si>
    <t>PVC Sanitary Elbow 90˚ x 4"Ø</t>
  </si>
  <si>
    <t>PVC Sanitary Elbow 90˚ x 3"Ø</t>
  </si>
  <si>
    <t>PVC Sanitary Elbow 90˚ x 2"Ø</t>
  </si>
  <si>
    <t>PVC Sanitary Elbow 90˚ x 1"Ø</t>
  </si>
  <si>
    <t>PVC Sanitary Elbow 1/8 x 6"Ø</t>
  </si>
  <si>
    <t>PVC Sanitary Elbow 1/8 x 4"Ø</t>
  </si>
  <si>
    <t>PVC Sanitary Elbow 1/8 x 3"Ø</t>
  </si>
  <si>
    <t>PVC Sanitary Elbow 1/8 x 2"Ø</t>
  </si>
  <si>
    <t>PVC Sanitary Wye 6" x 6"</t>
  </si>
  <si>
    <t>PVC Sanitary Wye 4" x 4"</t>
  </si>
  <si>
    <t>PVC Sanitary Wye 3" x 3"</t>
  </si>
  <si>
    <t>PVC Sanitary Wye 2" x 2"</t>
  </si>
  <si>
    <t>PVC Sanitary Wye Reducer, 6" x 4"</t>
  </si>
  <si>
    <t>PVC Sanitary Wye Reducer 4" x 2"</t>
  </si>
  <si>
    <t>PVC Sanitary Tee 6" x 6"</t>
  </si>
  <si>
    <t>PVC Sanitary Tee 4" x 4"</t>
  </si>
  <si>
    <t>PVC Sanitary Tee 2" x 2"</t>
  </si>
  <si>
    <t>PVC Sanitary Tee Reducer 4" x 2"</t>
  </si>
  <si>
    <t>Brass Cleanout 6" x 6"</t>
  </si>
  <si>
    <t>Brass Cleanout 4" x 4"</t>
  </si>
  <si>
    <t>Brass Cleanout 2" x 2"</t>
  </si>
  <si>
    <t>PVC P-Trap 4"</t>
  </si>
  <si>
    <t>PVC P-Trap 2"</t>
  </si>
  <si>
    <t>Closet Bend, 4''</t>
  </si>
  <si>
    <t>Roof Drain</t>
  </si>
  <si>
    <t>PVC Cement</t>
  </si>
  <si>
    <t>can</t>
  </si>
  <si>
    <t xml:space="preserve"> </t>
  </si>
  <si>
    <t>Neutralizer</t>
  </si>
  <si>
    <t>gal</t>
  </si>
  <si>
    <t>Latex, Flat</t>
  </si>
  <si>
    <t>Masonry Putty</t>
  </si>
  <si>
    <t>Latex, Semi Gloss</t>
  </si>
  <si>
    <t>Acri Color</t>
  </si>
  <si>
    <t>qrt</t>
  </si>
  <si>
    <t>Enamel, Flatwall</t>
  </si>
  <si>
    <t>Glazing Putty</t>
  </si>
  <si>
    <t>Enamel, Semi Gloss</t>
  </si>
  <si>
    <t>Paint Thinner</t>
  </si>
  <si>
    <t>Lacquer Thinner</t>
  </si>
  <si>
    <t>Primer, Zinc Chromate</t>
  </si>
  <si>
    <t>Primer, Epoxy</t>
  </si>
  <si>
    <t>Primer, Red Oxide</t>
  </si>
  <si>
    <t>Gloss Acrylic Paint</t>
  </si>
  <si>
    <t>Ceramic Glazed Tile</t>
  </si>
  <si>
    <t>Glazed Wall Tiles 20cm x 20cm</t>
  </si>
  <si>
    <t>Glazed Wall Tiles 60cm x 60cm</t>
  </si>
  <si>
    <t>Ceramic Unglazed Tile</t>
  </si>
  <si>
    <t>Unglazed Floor Tiles 20cm x 20cm</t>
  </si>
  <si>
    <t>Unglazed Floor Tiles 60cm x 60cm</t>
  </si>
  <si>
    <t>Tile Adhesive 25 kg/bag</t>
  </si>
  <si>
    <t>Tile Trim 6mm</t>
  </si>
  <si>
    <t>Tile Grout 5 kg/bag</t>
  </si>
  <si>
    <t>Waterproofing, Cementitious</t>
  </si>
  <si>
    <t>Others</t>
  </si>
  <si>
    <t>Glazed wall tiles 40cm x 40cm</t>
  </si>
  <si>
    <t>Unglazed wall tiles 40cm x 40cm</t>
  </si>
  <si>
    <t>Ceiling Works</t>
  </si>
  <si>
    <t>4.5.2</t>
  </si>
  <si>
    <t>4.5.3</t>
  </si>
  <si>
    <t>4.5.4</t>
  </si>
  <si>
    <t>4.5.5</t>
  </si>
  <si>
    <t>4.6.2</t>
  </si>
  <si>
    <t>4.7.1</t>
  </si>
  <si>
    <t>4.7.2</t>
  </si>
  <si>
    <t>4.9.1</t>
  </si>
  <si>
    <t>4.9.2</t>
  </si>
  <si>
    <t>4.10.1</t>
  </si>
  <si>
    <t>4.10.2</t>
  </si>
  <si>
    <t>4.10.3</t>
  </si>
  <si>
    <t>4.11.1</t>
  </si>
  <si>
    <t>QTY</t>
  </si>
  <si>
    <t>MATERIALS</t>
  </si>
  <si>
    <t>LABOR &amp; EQUIPMENT</t>
  </si>
  <si>
    <t>ESTIMATED DIRECT COST</t>
  </si>
  <si>
    <t>MARK-UPS IN PERCENT</t>
  </si>
  <si>
    <t>TOTAL MARK-UP</t>
  </si>
  <si>
    <t>VAT</t>
  </si>
  <si>
    <t>TOTAL INDIRECT COST</t>
  </si>
  <si>
    <t>TOTAL COST</t>
  </si>
  <si>
    <t>UNIT COST</t>
  </si>
  <si>
    <t>OCM</t>
  </si>
  <si>
    <t>PROFIT</t>
  </si>
  <si>
    <t>%</t>
  </si>
  <si>
    <t>Value</t>
  </si>
  <si>
    <t>pc.</t>
  </si>
  <si>
    <t>-</t>
  </si>
  <si>
    <t>2</t>
  </si>
  <si>
    <t>3</t>
  </si>
  <si>
    <t>4</t>
  </si>
  <si>
    <t>(3)+(4)</t>
  </si>
  <si>
    <t>(6)+(7)</t>
  </si>
  <si>
    <t>(5) x (8)</t>
  </si>
  <si>
    <t>5% ( (5) + (9) )</t>
  </si>
  <si>
    <t>(9) + (10)</t>
  </si>
  <si>
    <t>(5+11) x (1)</t>
  </si>
  <si>
    <t>(12) / (1)</t>
  </si>
  <si>
    <t>SUB TOTAL</t>
  </si>
  <si>
    <t>4.1.1</t>
  </si>
  <si>
    <t>TOTAL AMOUNT IN FIGURES</t>
  </si>
  <si>
    <t>TOTAL AMOUNT IN WORDS</t>
  </si>
  <si>
    <t>Prepared by:</t>
  </si>
  <si>
    <t xml:space="preserve">ENGR. MARK JOMELLE O. NATIVIDAD </t>
  </si>
  <si>
    <t>Civil Engineer, OFDM-MIU</t>
  </si>
  <si>
    <t>Electrical Engineer, OFDM-PDU</t>
  </si>
  <si>
    <t>Checked by:</t>
  </si>
  <si>
    <t>ENGR. JOHN CHRISTIAN T. ILAGA</t>
  </si>
  <si>
    <t>Head, OFDM-MIU</t>
  </si>
  <si>
    <t>Certified by:</t>
  </si>
  <si>
    <t>AR. ARLEN M. GUIEB</t>
  </si>
  <si>
    <t>Director, OFDM</t>
  </si>
  <si>
    <t>4.1.2</t>
  </si>
  <si>
    <t>ENGR. ALEXANDER JHON S. TABAQUERO</t>
  </si>
  <si>
    <t>AR. MARK ANTHONY L. PUNZALAN</t>
  </si>
  <si>
    <t>Architect, OFDM-PDU</t>
  </si>
  <si>
    <t>3.5 mm² Cu. THHN/THWN (STR)</t>
  </si>
  <si>
    <t>5.5 mm² Cu. THHN/THWN (STR)</t>
  </si>
  <si>
    <t>30 mm² Cu. THHN/THWN (STR)</t>
  </si>
  <si>
    <t>6.1.1</t>
  </si>
  <si>
    <t>6.1.8</t>
  </si>
  <si>
    <t>6.1.2</t>
  </si>
  <si>
    <t>6.1.9</t>
  </si>
  <si>
    <t>6.1.12</t>
  </si>
  <si>
    <t>6.1.3</t>
  </si>
  <si>
    <t>6.1.16</t>
  </si>
  <si>
    <t>6.1.4</t>
  </si>
  <si>
    <t>6.1.5</t>
  </si>
  <si>
    <t>6.1.6</t>
  </si>
  <si>
    <t>6.1.7</t>
  </si>
  <si>
    <t>6.1.10</t>
  </si>
  <si>
    <t>6.1.11</t>
  </si>
  <si>
    <t>6.1.13</t>
  </si>
  <si>
    <t>6.1.14</t>
  </si>
  <si>
    <t>6.1.15</t>
  </si>
  <si>
    <t>6.1.17</t>
  </si>
  <si>
    <t>6.2.1</t>
  </si>
  <si>
    <t>6.2.2</t>
  </si>
  <si>
    <t>6.2.3</t>
  </si>
  <si>
    <t>6.2.4</t>
  </si>
  <si>
    <t>6.2.5</t>
  </si>
  <si>
    <t>6.2.6</t>
  </si>
  <si>
    <t>6.2.7</t>
  </si>
  <si>
    <t>6.2.8</t>
  </si>
  <si>
    <t>6.2.9</t>
  </si>
  <si>
    <t>6.2.10</t>
  </si>
  <si>
    <t>6.2.11</t>
  </si>
  <si>
    <t>6.2.12</t>
  </si>
  <si>
    <t>6.2.13</t>
  </si>
  <si>
    <t>6.2.14</t>
  </si>
  <si>
    <t>6.2.15</t>
  </si>
  <si>
    <t>6.2.16</t>
  </si>
  <si>
    <t>6.2.17</t>
  </si>
  <si>
    <t>6.2.18</t>
  </si>
  <si>
    <t>6.2.19</t>
  </si>
  <si>
    <t>6.2.20</t>
  </si>
  <si>
    <t>6.2.21</t>
  </si>
  <si>
    <t>6.2.22</t>
  </si>
  <si>
    <t>6.2.23</t>
  </si>
  <si>
    <t>6.3.1</t>
  </si>
  <si>
    <t>6.3.2</t>
  </si>
  <si>
    <t>6.3.3</t>
  </si>
  <si>
    <t>6.3.4</t>
  </si>
  <si>
    <t>6.3.5</t>
  </si>
  <si>
    <t>Funds Available:</t>
  </si>
  <si>
    <t>MR. JOHN ERWIN C. PANLILIO</t>
  </si>
  <si>
    <t>Chief Finance Officer</t>
  </si>
  <si>
    <t>Recommending Approval:</t>
  </si>
  <si>
    <t>Approved:</t>
  </si>
  <si>
    <t>DR. ARNOLD E. VELASCO</t>
  </si>
  <si>
    <t xml:space="preserve">VP for Administration </t>
  </si>
  <si>
    <t>President</t>
  </si>
  <si>
    <t>Requesting Office:</t>
  </si>
  <si>
    <t>DR. JAYSON R. FELIX</t>
  </si>
  <si>
    <t>Head, CSU</t>
  </si>
  <si>
    <t>FIVE MILLION NINE HUNDRED NINETY-SEVEN THOUSAND ONE HUNDRED TWENTY-EIGHT AND 35/100 PESOS ONLY</t>
  </si>
  <si>
    <t>PROJECT</t>
  </si>
  <si>
    <t>DURATION</t>
  </si>
  <si>
    <t>180 CALENDAR DAYS</t>
  </si>
  <si>
    <t>SUBJECT</t>
  </si>
  <si>
    <t>PROPOSED CONSTRUCTION SCHEDULE</t>
  </si>
  <si>
    <t>ITEM</t>
  </si>
  <si>
    <t>SCOPE OF WORK</t>
  </si>
  <si>
    <t>COST</t>
  </si>
  <si>
    <t>WT. %</t>
  </si>
  <si>
    <t>30 Calendar Days</t>
  </si>
  <si>
    <t>TOTAL</t>
  </si>
  <si>
    <t>CUMULATIVE PROGRESS (%)</t>
  </si>
  <si>
    <t>30 CD ACCOMPLISHMENT (%)</t>
  </si>
  <si>
    <t>30CD ACCOMPLISHMENT (Php)</t>
  </si>
  <si>
    <t>EXPANSION OF GUARD HOUSE WITH CCTV CONTROL ROOM</t>
  </si>
  <si>
    <t>Demolition, Hauling, Disposal and Restoration</t>
  </si>
  <si>
    <t>5.1.4</t>
  </si>
  <si>
    <t>Temporary Facilities, Billboard and Barricade</t>
  </si>
  <si>
    <t>Testing and commissioning for fire pump assembly (including Pressure and Leak Testing of Pipes)</t>
  </si>
  <si>
    <t>Mechanical Works</t>
  </si>
  <si>
    <t>Fire Pump System</t>
  </si>
  <si>
    <t>UL/FM Vertical Turbine Electric-Driven: 400GPM @ 80PSI, 30HP/60HZ/ 230V/ 3PH, with Control Panel, Air Relief Valve (UL/ FM), Circulation Safety Valve (UL/FM), Pump Outlet Gauges</t>
  </si>
  <si>
    <t>Submersible Jockey Pump: 15GPM @ 90PSI, 2HP/ 60HZ/ 230V/3PH,
with Control Panel</t>
  </si>
  <si>
    <t>2.1.1</t>
  </si>
  <si>
    <t>2.1.2</t>
  </si>
  <si>
    <t xml:space="preserve">set </t>
  </si>
  <si>
    <t>Fire Pump Valves and Accessories</t>
  </si>
  <si>
    <t>2.2.1</t>
  </si>
  <si>
    <t>2.2.2</t>
  </si>
  <si>
    <t>2.2.3</t>
  </si>
  <si>
    <t>2.2.4</t>
  </si>
  <si>
    <t>2.2.5</t>
  </si>
  <si>
    <t>2.2.6</t>
  </si>
  <si>
    <t>OS &amp; Y Gate Valve, 100mm Ø, UL/FM</t>
  </si>
  <si>
    <t>Supervisory Switch, UL/FM</t>
  </si>
  <si>
    <t>2.2.7</t>
  </si>
  <si>
    <t>2.2.8</t>
  </si>
  <si>
    <t>2.2.9</t>
  </si>
  <si>
    <t>Rubber Expansion Joint, 100mm Ø (for Fire Pump Discharge)</t>
  </si>
  <si>
    <t>Check Valve 100mm Ø, UL/FM (for Fire Pump Discharge)</t>
  </si>
  <si>
    <t>Gate Valve 40mm Ø, UL/FM (for Jockey Pump Discharge)</t>
  </si>
  <si>
    <t>Check Valve 40mm Ø (for Jockey Pump Discharge)</t>
  </si>
  <si>
    <t>Alarm Check Valve 100mm Ø, UL/FM</t>
  </si>
  <si>
    <t>Flow Meter 100mm Ø, UL/FM (for Fire Pump Test Line)</t>
  </si>
  <si>
    <t>Fire Protection Pressure Relief Valve 100mm Ø, UL/FM</t>
  </si>
  <si>
    <t>Floor Control Assembly</t>
  </si>
  <si>
    <t>2.3.1</t>
  </si>
  <si>
    <t>2.3.2</t>
  </si>
  <si>
    <t>2.3.3</t>
  </si>
  <si>
    <t>2.3.4</t>
  </si>
  <si>
    <t>2.3.5</t>
  </si>
  <si>
    <t>2.3.6</t>
  </si>
  <si>
    <t>2.3.7</t>
  </si>
  <si>
    <t>OS &amp; Y Gate Valve 80mm Ø, UL/FM</t>
  </si>
  <si>
    <t>Waterflow Switch 80mm Ø, UL/FM</t>
  </si>
  <si>
    <t>Gate Valve 25mm Ø, UL/FM</t>
  </si>
  <si>
    <t>Sight Glass, 25mm Ø</t>
  </si>
  <si>
    <t>Gate Valve 50mm Ø, UL/FM</t>
  </si>
  <si>
    <t>Pressure Gauge</t>
  </si>
  <si>
    <t>Standpipe</t>
  </si>
  <si>
    <t>2.4.1</t>
  </si>
  <si>
    <t>2.4.2</t>
  </si>
  <si>
    <t>2.4.3</t>
  </si>
  <si>
    <t>Fire Hose Valve 65mm Ø</t>
  </si>
  <si>
    <t>Fire Department Connection 65mm Ø x 65mm Ø x 100mm Ø, UL/FM</t>
  </si>
  <si>
    <t>Indoor Fire Hose Cabinet, Surfaced Type, Complete with 40mm Ø Angle Hose Valve, 40mm Ø Hose Nozzle, 40mm Ø x 30m Fire Hose Double Jacket and, and Hose Rack</t>
  </si>
  <si>
    <t>Inspector's Test Connection</t>
  </si>
  <si>
    <t>2.5.1</t>
  </si>
  <si>
    <t>2.5.2</t>
  </si>
  <si>
    <t>Pipes and Fittings</t>
  </si>
  <si>
    <t>2.6.1</t>
  </si>
  <si>
    <t>2.6.2</t>
  </si>
  <si>
    <t>2.6.3</t>
  </si>
  <si>
    <t>2.6.4</t>
  </si>
  <si>
    <t>2.6.5</t>
  </si>
  <si>
    <t>2.6.6</t>
  </si>
  <si>
    <t>2.6.7</t>
  </si>
  <si>
    <t>2.6.8</t>
  </si>
  <si>
    <t>2.6.9</t>
  </si>
  <si>
    <t>2.6.10</t>
  </si>
  <si>
    <t>100mm Ø, Black Steel Pipe Sch.40 Seemless Plain Ends ASTM A53 Gr. B 6m</t>
  </si>
  <si>
    <t>80mm Ø, Black Steel Pipe Sch.40 Seemless Plain Ends ASTM A53 Gr. B 6m</t>
  </si>
  <si>
    <t>65mm Ø, Black Steel Pipe Sch.40 Seemless Plain Ends ASTM A53 Gr. B 6m</t>
  </si>
  <si>
    <t>50mm Ø, Black Steel Pipe Sch.40 Seemless Plain Ends ASTM A53 Gr. B 6m</t>
  </si>
  <si>
    <t>40mm Ø, Black Steel Pipe Sch.40 Seemless Plain Ends ASTM A53 Gr. B 6m</t>
  </si>
  <si>
    <t>32mm Ø, Black Steel Pipe Sch.40 Seemless Plain Ends ASTM A53 Gr. B 6m</t>
  </si>
  <si>
    <t>25mm Ø, Black Steel Pipe Sch.40 Seemless Plain Ends ASTM A53 Gr. B 6m</t>
  </si>
  <si>
    <t>Fittings, Sch.40, Black Steel (Elbow Standard,Tee Straight,Tee Reducer,Concentric Reducer,Eccentric Reducer, Grooved Fittings,Slip On Flange,Blind Flange,B.I. End Cap  and Etc.)</t>
  </si>
  <si>
    <t>Pipe Hangers, Supports and Sleeves</t>
  </si>
  <si>
    <t>Epoxy Enamel Paint for Steel Pipes (including surface preparation, primer and 2 top coats and primer)</t>
  </si>
  <si>
    <t>Sprinklers Heads, FHCs, and Accessories</t>
  </si>
  <si>
    <t>2.7.1</t>
  </si>
  <si>
    <t>2.7.2</t>
  </si>
  <si>
    <t>K = 5.6, Quick Response, 155°F, 1/2" NPT, Pendent Type w/ escutcheon plate</t>
  </si>
  <si>
    <t>Concrete and Steel Works</t>
  </si>
  <si>
    <t>3.1.1</t>
  </si>
  <si>
    <t>Excavation</t>
  </si>
  <si>
    <t>3.1.2</t>
  </si>
  <si>
    <t>Concrete 3000 psi</t>
  </si>
  <si>
    <t>3.1.3</t>
  </si>
  <si>
    <t>Reinforcement</t>
  </si>
  <si>
    <t>3.1.3.1</t>
  </si>
  <si>
    <t xml:space="preserve">16mm ∅ x 6m DSB Grade 40 </t>
  </si>
  <si>
    <t>3.1.3.2</t>
  </si>
  <si>
    <t xml:space="preserve">12mm ∅ x 6m DSB Grade 40 </t>
  </si>
  <si>
    <t>3.1.3.3</t>
  </si>
  <si>
    <t xml:space="preserve">10mm ∅ x 6m DSB Grade 40 </t>
  </si>
  <si>
    <t>3.1.4</t>
  </si>
  <si>
    <t>#16 GI Tie Wire</t>
  </si>
  <si>
    <t>3.1.5</t>
  </si>
  <si>
    <t>20 mm ∅ Stainless Steel Bar Ladder Rung</t>
  </si>
  <si>
    <t>Roof Framing</t>
  </si>
  <si>
    <t>3.2.1</t>
  </si>
  <si>
    <t>2" x 4" x 1.5 mm thk. G.I. Tubulars</t>
  </si>
  <si>
    <t>3.2.2</t>
  </si>
  <si>
    <t>2" x 4" x 1.5 mm thk. G.I. C- Purlins</t>
  </si>
  <si>
    <t>3.2.3</t>
  </si>
  <si>
    <t>2" x 10" x 1.5 mm thk. G.I. C- Purlins</t>
  </si>
  <si>
    <t>1 1/2" x 1 1/2" x 3.5 mm thk. Anglebar</t>
  </si>
  <si>
    <t>10mm ∅ Round Bar</t>
  </si>
  <si>
    <t>3.2.4</t>
  </si>
  <si>
    <t>Epoxy Primer Paint for Steel Framing</t>
  </si>
  <si>
    <t>3.2.5</t>
  </si>
  <si>
    <t>Welding Rods</t>
  </si>
  <si>
    <t>Masonry and Plastering Works</t>
  </si>
  <si>
    <t>4" CHB  Wall (including mortar and  10 mm steel reinforcement every three CHB layer and 0.60 m horizontal spacing)</t>
  </si>
  <si>
    <t>Cement Plastering of Interior and Exterior Walls, Column, Beams, etc.</t>
  </si>
  <si>
    <t>Roofing Materials</t>
  </si>
  <si>
    <t>0.50 mm thk. Prepainted Rib Type Roofing</t>
  </si>
  <si>
    <t>0.50 mm  thk. Prepainted Roof Flashing</t>
  </si>
  <si>
    <t>4.2.3</t>
  </si>
  <si>
    <t>0.50  mm thk. Prepainted  Roof Gutter</t>
  </si>
  <si>
    <t>4.2.4</t>
  </si>
  <si>
    <t>10  mm thk. Aluminum Fim Laminated Foam  Two Sided w/ 12.5 mm welded wire #21</t>
  </si>
  <si>
    <t>4.2.5</t>
  </si>
  <si>
    <t>Tekscrew,Blind Rivets,Sealant, etc.</t>
  </si>
  <si>
    <t>Floor Finishing Works</t>
  </si>
  <si>
    <t>Smooth Cement Floor Finish</t>
  </si>
  <si>
    <t>6" x 0.50 mm  Pre- Painted Metal Spandrel including air ventilation holes, mouldings and framing system</t>
  </si>
  <si>
    <t>Painting  and Water Proofing Works</t>
  </si>
  <si>
    <t>Semi-Gloss Latex Paint Finish on Exterior and Interior Wall, Beams, Columns, Ledges, etc.  (surface preparation, primer and 2 top coats)</t>
  </si>
  <si>
    <t>Waterproofing of inside perimeter wall and floor (surface preparation, appplication of 5 coats of cementitious waterproofing)</t>
  </si>
  <si>
    <t>D1 - Doubel Swing Steel Louver Door with Metal Door Jamb and Complete Accessories</t>
  </si>
  <si>
    <t>W1 - Steel Louvered Window with Tubular Steel Framing</t>
  </si>
  <si>
    <t>W2- Steel Louvered Window with Tubular Steel Framing</t>
  </si>
  <si>
    <t>Plumbing</t>
  </si>
  <si>
    <t>Stormdrain, Downspout and Fittings</t>
  </si>
  <si>
    <t>75 mm Ø S1000 PVC Pipe</t>
  </si>
  <si>
    <t>75 mm Ø Elbow PVC</t>
  </si>
  <si>
    <t>75 mm Ø Aluminum Downspout Strainer</t>
  </si>
  <si>
    <t>75 mm Ø HDPE Pipe for CisternWater Supply Line</t>
  </si>
  <si>
    <t>5.1.5</t>
  </si>
  <si>
    <t>75 mm Ø Heavy Duty Brass Body Water Meter</t>
  </si>
  <si>
    <t>5.1.6</t>
  </si>
  <si>
    <t>75 mm Ø Heavy Duty Brass Body Gate Valve</t>
  </si>
  <si>
    <t>5.1.7</t>
  </si>
  <si>
    <t>76 mm Ø Heavy Duty Brass Body Check Valve</t>
  </si>
  <si>
    <t>5.1.8</t>
  </si>
  <si>
    <t>77 mm Ø Heavy Duty Brass Body Float Valve</t>
  </si>
  <si>
    <t>5.1.9</t>
  </si>
  <si>
    <t>Assorted Fittings and Accessories</t>
  </si>
  <si>
    <t>Lighting, Power and Fire Pump System</t>
  </si>
  <si>
    <t>36W Linear LED Pendant Light [Color: Daylight| Black Housing]</t>
  </si>
  <si>
    <t>12W Surface Mounted LED Panel Light [Color: Daylight]</t>
  </si>
  <si>
    <t>Universal Duplex Convenience Outlet</t>
  </si>
  <si>
    <t>2 Gang Switch Wide Series with LED</t>
  </si>
  <si>
    <t>2" x 4" GI Utility Box with Connector and Cover</t>
  </si>
  <si>
    <t>4" x 4" GI Junction Box with Connector and Cover</t>
  </si>
  <si>
    <t>12 inche x 12 inches x 4 inches (L x W  x D) GA 16 Metal Pull Box</t>
  </si>
  <si>
    <t xml:space="preserve">3" Ø RSC </t>
  </si>
  <si>
    <t xml:space="preserve">1 1/2" Ø RSC </t>
  </si>
  <si>
    <t xml:space="preserve">3/4" Ø RSC </t>
  </si>
  <si>
    <t xml:space="preserve">1/2" Ø RSC </t>
  </si>
  <si>
    <t>1 1/2" Ø LFMC</t>
  </si>
  <si>
    <t>3/4" Ø LFMC</t>
  </si>
  <si>
    <t>1/2" Ø Mica Tube</t>
  </si>
  <si>
    <t>100 mm² Cu. THHN/THWN (STR)</t>
  </si>
  <si>
    <t>6.1.18</t>
  </si>
  <si>
    <t>6.1.19</t>
  </si>
  <si>
    <t>6.1.20</t>
  </si>
  <si>
    <t>10' Ground rod with solderless connector</t>
  </si>
  <si>
    <t>6.1.21</t>
  </si>
  <si>
    <t>Conduit Support, Connector and Hanger (Elbow, Box Connector, Angle Bar, U-Bolt, Dynabolt with nut and washer)</t>
  </si>
  <si>
    <t>m³</t>
  </si>
  <si>
    <t xml:space="preserve">kg </t>
  </si>
  <si>
    <t>m²</t>
  </si>
  <si>
    <t>2.7.3</t>
  </si>
  <si>
    <t xml:space="preserve">Fire Pump Room Panel (Bolt-on)                                                                                                                                               Main: 450AT 3P MCCB                                                                                                                            
Branch: 1-450AT 3P MCCB, 1-60AT 3P MCCB, 1-30AT 3P MCCB, 2-20AT 2P MCCB                                                                                                                                                                        Space: 0                                                                                                                                                          
With Busbars and Terminal Lugs Nema-1 Enclosure                                                                                </t>
  </si>
  <si>
    <t>6.1.22</t>
  </si>
  <si>
    <t>14 mm² Cu. THHN/THWN (STR)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</si>
</sst>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0.000"/>
    <numFmt numFmtId="168" formatCode="0.0000"/>
    <numFmt numFmtId="169" formatCode="#,##0.0000"/>
    <numFmt numFmtId="170" formatCode="#,##0.00;[Red]#,##0.00"/>
    <numFmt numFmtId="171" formatCode="#,##0.00000"/>
    <numFmt numFmtId="172" formatCode="_(* #,##0.000_);_(* \(#,##0.000\);_(* &quot;-&quot;??_);_(@_)"/>
    <numFmt numFmtId="173" formatCode="_(* #,##0_);_(* \(#,##0\);_(* &quot;-&quot;??_);_(@_)"/>
    <numFmt numFmtId="174" formatCode="[$₱-3409]#,##0.00"/>
  </numFmts>
  <fonts count="8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20"/>
      <name val="Arial"/>
      <family val="2"/>
    </font>
    <font>
      <i/>
      <sz val="20"/>
      <name val="Arial"/>
      <family val="2"/>
    </font>
    <font>
      <sz val="10"/>
      <name val="Aptos Narrow"/>
      <family val="2"/>
      <scheme val="minor"/>
    </font>
    <font>
      <i/>
      <sz val="10"/>
      <name val="Aptos Narrow"/>
      <family val="2"/>
      <scheme val="minor"/>
    </font>
    <font>
      <sz val="11"/>
      <name val="Aptos Narrow"/>
      <family val="2"/>
      <scheme val="minor"/>
    </font>
    <font>
      <sz val="10"/>
      <name val="Times New Roman"/>
      <family val="1"/>
    </font>
    <font>
      <i/>
      <sz val="10"/>
      <name val="Times New Roman"/>
      <family val="1"/>
    </font>
    <font>
      <b/>
      <sz val="1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1"/>
      <color theme="1"/>
      <name val="Arial"/>
      <family val="2"/>
    </font>
    <font>
      <i/>
      <sz val="11"/>
      <color theme="1"/>
      <name val="Aptos Narrow"/>
      <family val="2"/>
      <scheme val="minor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8"/>
      <name val="Arial Black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8"/>
      <color theme="1"/>
      <name val="Arial Black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7030A0"/>
      <name val="Arial"/>
      <family val="2"/>
    </font>
    <font>
      <i/>
      <sz val="9"/>
      <name val="Arial"/>
      <family val="2"/>
    </font>
    <font>
      <sz val="10"/>
      <color rgb="FFFFFF00"/>
      <name val="Arial"/>
      <family val="2"/>
    </font>
    <font>
      <b/>
      <sz val="16"/>
      <name val="Arial Black"/>
      <family val="2"/>
    </font>
    <font>
      <b/>
      <sz val="14"/>
      <name val="Arial Black"/>
      <family val="2"/>
    </font>
    <font>
      <b/>
      <sz val="11"/>
      <color theme="0"/>
      <name val="Arial"/>
      <family val="2"/>
    </font>
    <font>
      <b/>
      <sz val="12"/>
      <color rgb="FFFF0000"/>
      <name val="Arial"/>
      <family val="2"/>
    </font>
    <font>
      <sz val="11"/>
      <color rgb="FFFF0000"/>
      <name val="Arial"/>
      <family val="2"/>
    </font>
    <font>
      <b/>
      <sz val="12"/>
      <color rgb="FFFFFF00"/>
      <name val="Arial"/>
      <family val="2"/>
    </font>
    <font>
      <sz val="11"/>
      <name val="Calibri"/>
      <family val="2"/>
    </font>
    <font>
      <b/>
      <sz val="18"/>
      <name val="Aptos Display"/>
      <family val="2"/>
      <scheme val="major"/>
    </font>
    <font>
      <b/>
      <i/>
      <sz val="18"/>
      <name val="Aptos Display"/>
      <family val="2"/>
      <scheme val="major"/>
    </font>
    <font>
      <sz val="18"/>
      <name val="Aptos Display"/>
      <family val="2"/>
      <scheme val="major"/>
    </font>
    <font>
      <sz val="18"/>
      <color theme="1"/>
      <name val="Aptos Display"/>
      <family val="2"/>
      <scheme val="major"/>
    </font>
    <font>
      <sz val="18"/>
      <color theme="1" tint="4.9989318521683403E-2"/>
      <name val="Aptos Display"/>
      <family val="2"/>
      <scheme val="major"/>
    </font>
    <font>
      <sz val="18"/>
      <color rgb="FF000000"/>
      <name val="Aptos Display"/>
      <family val="2"/>
      <scheme val="major"/>
    </font>
    <font>
      <b/>
      <sz val="18"/>
      <color theme="1"/>
      <name val="Aptos Display"/>
      <family val="2"/>
      <scheme val="major"/>
    </font>
    <font>
      <b/>
      <sz val="18"/>
      <color rgb="FF000000"/>
      <name val="Aptos Display"/>
      <family val="2"/>
      <scheme val="major"/>
    </font>
    <font>
      <sz val="18"/>
      <color theme="2" tint="-0.89999084444715716"/>
      <name val="Aptos Display"/>
      <family val="2"/>
      <scheme val="major"/>
    </font>
    <font>
      <sz val="17.5"/>
      <name val="Calibri Light"/>
      <family val="2"/>
    </font>
    <font>
      <sz val="11"/>
      <color rgb="FF000000"/>
      <name val="Calibri"/>
      <family val="2"/>
    </font>
    <font>
      <sz val="18"/>
      <name val="Calibri Light"/>
      <family val="2"/>
    </font>
    <font>
      <b/>
      <i/>
      <sz val="18"/>
      <name val="Calibri Light"/>
      <family val="2"/>
    </font>
    <font>
      <sz val="17"/>
      <name val="Calibri Light"/>
      <family val="2"/>
    </font>
    <font>
      <b/>
      <i/>
      <sz val="18"/>
      <color theme="1"/>
      <name val="Aptos Display"/>
      <family val="2"/>
      <scheme val="major"/>
    </font>
    <font>
      <i/>
      <sz val="18"/>
      <color theme="1"/>
      <name val="Aptos Display"/>
      <family val="2"/>
      <scheme val="major"/>
    </font>
    <font>
      <i/>
      <sz val="18"/>
      <name val="Aptos Display"/>
      <family val="2"/>
      <scheme val="major"/>
    </font>
    <font>
      <sz val="8"/>
      <name val="Aptos Narrow"/>
      <family val="2"/>
      <scheme val="minor"/>
    </font>
    <font>
      <b/>
      <i/>
      <sz val="12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2"/>
      <color theme="5"/>
      <name val="Arial Narrow"/>
      <family val="2"/>
    </font>
    <font>
      <sz val="12"/>
      <color theme="9" tint="0.39997558519241921"/>
      <name val="Arial Narrow"/>
      <family val="2"/>
    </font>
    <font>
      <sz val="12"/>
      <color theme="5" tint="0.59999389629810485"/>
      <name val="Arial Narrow"/>
      <family val="2"/>
    </font>
    <font>
      <sz val="12"/>
      <color theme="4" tint="0.39997558519241921"/>
      <name val="Arial Narrow"/>
      <family val="2"/>
    </font>
    <font>
      <sz val="12"/>
      <color rgb="FFFF0000"/>
      <name val="Arial Narrow"/>
      <family val="2"/>
    </font>
    <font>
      <b/>
      <sz val="11"/>
      <name val="Arial Narrow"/>
      <family val="2"/>
    </font>
    <font>
      <b/>
      <i/>
      <sz val="11"/>
      <name val="Arial Narrow"/>
      <family val="2"/>
    </font>
    <font>
      <i/>
      <sz val="12"/>
      <name val="Arial Narrow"/>
      <family val="2"/>
    </font>
    <font>
      <i/>
      <sz val="11"/>
      <name val="Arial Narrow"/>
      <family val="2"/>
    </font>
    <font>
      <sz val="12"/>
      <color theme="3" tint="9.9978637043366805E-2"/>
      <name val="Arial Narrow"/>
      <family val="2"/>
    </font>
    <font>
      <b/>
      <sz val="1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9.9978637043366805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7">
    <xf numFmtId="0" fontId="0" fillId="0" borderId="0"/>
    <xf numFmtId="165" fontId="1" fillId="0" borderId="0" applyFont="0" applyFill="0" applyBorder="0" applyAlignment="0" applyProtection="0"/>
    <xf numFmtId="0" fontId="15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21" fillId="0" borderId="0"/>
    <xf numFmtId="165" fontId="21" fillId="0" borderId="0" applyFont="0" applyFill="0" applyBorder="0" applyAlignment="0" applyProtection="0"/>
    <xf numFmtId="0" fontId="21" fillId="0" borderId="0"/>
    <xf numFmtId="0" fontId="21" fillId="0" borderId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1" fillId="0" borderId="0">
      <protection locked="0"/>
    </xf>
    <xf numFmtId="165" fontId="21" fillId="0" borderId="0">
      <protection locked="0"/>
    </xf>
    <xf numFmtId="164" fontId="21" fillId="0" borderId="0">
      <protection locked="0"/>
    </xf>
    <xf numFmtId="0" fontId="47" fillId="0" borderId="0">
      <alignment vertical="center"/>
    </xf>
    <xf numFmtId="165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58" fillId="0" borderId="0">
      <protection locked="0"/>
    </xf>
    <xf numFmtId="0" fontId="21" fillId="0" borderId="0">
      <protection locked="0"/>
    </xf>
    <xf numFmtId="0" fontId="15" fillId="0" borderId="0"/>
    <xf numFmtId="0" fontId="47" fillId="0" borderId="0">
      <alignment vertical="center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869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49" fontId="6" fillId="0" borderId="0" xfId="0" applyNumberFormat="1" applyFont="1" applyAlignment="1">
      <alignment horizontal="center" vertical="center"/>
    </xf>
    <xf numFmtId="4" fontId="0" fillId="0" borderId="0" xfId="0" applyNumberFormat="1"/>
    <xf numFmtId="0" fontId="12" fillId="0" borderId="4" xfId="0" applyFont="1" applyBorder="1" applyAlignment="1">
      <alignment horizontal="center"/>
    </xf>
    <xf numFmtId="49" fontId="12" fillId="0" borderId="4" xfId="0" applyNumberFormat="1" applyFont="1" applyBorder="1" applyAlignment="1">
      <alignment horizontal="center"/>
    </xf>
    <xf numFmtId="49" fontId="11" fillId="0" borderId="8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/>
    </xf>
    <xf numFmtId="1" fontId="11" fillId="2" borderId="4" xfId="0" applyNumberFormat="1" applyFont="1" applyFill="1" applyBorder="1" applyAlignment="1">
      <alignment horizontal="right"/>
    </xf>
    <xf numFmtId="0" fontId="4" fillId="0" borderId="4" xfId="0" applyFont="1" applyBorder="1" applyAlignment="1">
      <alignment horizontal="right" vertical="center"/>
    </xf>
    <xf numFmtId="1" fontId="4" fillId="0" borderId="4" xfId="1" applyNumberFormat="1" applyFont="1" applyFill="1" applyBorder="1" applyAlignment="1">
      <alignment horizontal="center" vertical="center"/>
    </xf>
    <xf numFmtId="49" fontId="4" fillId="0" borderId="4" xfId="1" applyNumberFormat="1" applyFont="1" applyFill="1" applyBorder="1" applyAlignment="1">
      <alignment horizontal="center" vertical="center"/>
    </xf>
    <xf numFmtId="0" fontId="13" fillId="0" borderId="4" xfId="0" applyFont="1" applyBorder="1"/>
    <xf numFmtId="4" fontId="13" fillId="0" borderId="4" xfId="0" applyNumberFormat="1" applyFont="1" applyBorder="1"/>
    <xf numFmtId="4" fontId="12" fillId="0" borderId="4" xfId="0" applyNumberFormat="1" applyFont="1" applyBorder="1"/>
    <xf numFmtId="1" fontId="11" fillId="2" borderId="5" xfId="0" applyNumberFormat="1" applyFont="1" applyFill="1" applyBorder="1" applyAlignment="1">
      <alignment horizontal="right"/>
    </xf>
    <xf numFmtId="165" fontId="4" fillId="0" borderId="4" xfId="1" applyFont="1" applyFill="1" applyBorder="1" applyAlignment="1">
      <alignment horizontal="right" vertical="center"/>
    </xf>
    <xf numFmtId="0" fontId="4" fillId="0" borderId="4" xfId="1" applyNumberFormat="1" applyFont="1" applyFill="1" applyBorder="1" applyAlignment="1">
      <alignment vertical="center"/>
    </xf>
    <xf numFmtId="2" fontId="4" fillId="0" borderId="4" xfId="0" applyNumberFormat="1" applyFont="1" applyBorder="1" applyAlignment="1">
      <alignment horizontal="center" vertical="center"/>
    </xf>
    <xf numFmtId="166" fontId="4" fillId="0" borderId="4" xfId="0" applyNumberFormat="1" applyFont="1" applyBorder="1" applyAlignment="1">
      <alignment horizontal="right" vertical="center"/>
    </xf>
    <xf numFmtId="0" fontId="13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right"/>
    </xf>
    <xf numFmtId="0" fontId="4" fillId="0" borderId="4" xfId="0" applyFont="1" applyBorder="1" applyAlignment="1">
      <alignment vertical="center" shrinkToFit="1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indent="10"/>
    </xf>
    <xf numFmtId="49" fontId="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 indent="10"/>
    </xf>
    <xf numFmtId="0" fontId="0" fillId="0" borderId="4" xfId="0" applyBorder="1"/>
    <xf numFmtId="0" fontId="23" fillId="0" borderId="0" xfId="5" applyFont="1" applyAlignment="1">
      <alignment vertical="center"/>
    </xf>
    <xf numFmtId="0" fontId="21" fillId="0" borderId="0" xfId="6" applyAlignment="1">
      <alignment vertical="center"/>
    </xf>
    <xf numFmtId="0" fontId="25" fillId="0" borderId="0" xfId="5" applyFont="1" applyAlignment="1">
      <alignment vertical="center"/>
    </xf>
    <xf numFmtId="0" fontId="23" fillId="0" borderId="0" xfId="6" applyFont="1" applyAlignment="1">
      <alignment vertical="center"/>
    </xf>
    <xf numFmtId="4" fontId="23" fillId="0" borderId="0" xfId="5" applyNumberFormat="1" applyFont="1" applyAlignment="1">
      <alignment vertical="center"/>
    </xf>
    <xf numFmtId="2" fontId="27" fillId="0" borderId="0" xfId="6" applyNumberFormat="1" applyFont="1" applyAlignment="1">
      <alignment vertical="center"/>
    </xf>
    <xf numFmtId="0" fontId="29" fillId="0" borderId="0" xfId="5" applyFont="1" applyAlignment="1">
      <alignment vertical="center"/>
    </xf>
    <xf numFmtId="0" fontId="29" fillId="0" borderId="0" xfId="5" quotePrefix="1" applyFont="1" applyAlignment="1">
      <alignment horizontal="center" vertical="center"/>
    </xf>
    <xf numFmtId="2" fontId="23" fillId="0" borderId="0" xfId="6" applyNumberFormat="1" applyFont="1" applyAlignment="1">
      <alignment horizontal="left" vertical="center"/>
    </xf>
    <xf numFmtId="2" fontId="25" fillId="0" borderId="0" xfId="6" applyNumberFormat="1" applyFont="1" applyAlignment="1">
      <alignment vertical="center"/>
    </xf>
    <xf numFmtId="2" fontId="25" fillId="0" borderId="0" xfId="6" applyNumberFormat="1" applyFont="1" applyAlignment="1">
      <alignment horizontal="left" vertical="center"/>
    </xf>
    <xf numFmtId="0" fontId="24" fillId="2" borderId="4" xfId="6" applyFont="1" applyFill="1" applyBorder="1" applyAlignment="1">
      <alignment horizontal="center" vertical="center" wrapText="1"/>
    </xf>
    <xf numFmtId="0" fontId="24" fillId="2" borderId="4" xfId="6" applyFont="1" applyFill="1" applyBorder="1" applyAlignment="1">
      <alignment horizontal="center" vertical="center"/>
    </xf>
    <xf numFmtId="166" fontId="21" fillId="0" borderId="4" xfId="6" applyNumberFormat="1" applyBorder="1" applyAlignment="1">
      <alignment horizontal="center" vertical="center"/>
    </xf>
    <xf numFmtId="0" fontId="21" fillId="0" borderId="4" xfId="6" applyBorder="1" applyAlignment="1">
      <alignment horizontal="left" vertical="center" indent="1"/>
    </xf>
    <xf numFmtId="0" fontId="21" fillId="0" borderId="4" xfId="6" applyBorder="1" applyAlignment="1">
      <alignment vertical="center"/>
    </xf>
    <xf numFmtId="165" fontId="30" fillId="0" borderId="4" xfId="7" applyFont="1" applyFill="1" applyBorder="1" applyAlignment="1">
      <alignment vertical="center"/>
    </xf>
    <xf numFmtId="43" fontId="30" fillId="0" borderId="9" xfId="4" applyFont="1" applyFill="1" applyBorder="1" applyAlignment="1">
      <alignment vertical="center"/>
    </xf>
    <xf numFmtId="0" fontId="21" fillId="0" borderId="11" xfId="6" applyBorder="1" applyAlignment="1">
      <alignment vertical="top"/>
    </xf>
    <xf numFmtId="0" fontId="21" fillId="0" borderId="4" xfId="6" applyBorder="1" applyAlignment="1">
      <alignment horizontal="left" indent="1"/>
    </xf>
    <xf numFmtId="0" fontId="21" fillId="0" borderId="4" xfId="6" applyBorder="1"/>
    <xf numFmtId="0" fontId="21" fillId="0" borderId="4" xfId="6" applyBorder="1" applyAlignment="1">
      <alignment horizontal="left" indent="2"/>
    </xf>
    <xf numFmtId="43" fontId="20" fillId="0" borderId="9" xfId="4" applyFont="1" applyFill="1" applyBorder="1" applyAlignment="1">
      <alignment vertical="center"/>
    </xf>
    <xf numFmtId="0" fontId="21" fillId="0" borderId="9" xfId="6" applyBorder="1" applyAlignment="1">
      <alignment horizontal="left" vertical="center" indent="1"/>
    </xf>
    <xf numFmtId="0" fontId="21" fillId="0" borderId="11" xfId="6" applyBorder="1" applyAlignment="1">
      <alignment vertical="center"/>
    </xf>
    <xf numFmtId="165" fontId="30" fillId="0" borderId="4" xfId="7" applyFont="1" applyBorder="1" applyAlignment="1">
      <alignment vertical="center"/>
    </xf>
    <xf numFmtId="43" fontId="20" fillId="0" borderId="9" xfId="4" applyFont="1" applyBorder="1" applyAlignment="1">
      <alignment vertical="center"/>
    </xf>
    <xf numFmtId="0" fontId="24" fillId="2" borderId="9" xfId="6" applyFont="1" applyFill="1" applyBorder="1" applyAlignment="1">
      <alignment horizontal="center" vertical="center" wrapText="1"/>
    </xf>
    <xf numFmtId="0" fontId="24" fillId="2" borderId="10" xfId="6" applyFont="1" applyFill="1" applyBorder="1" applyAlignment="1">
      <alignment horizontal="center" vertical="center"/>
    </xf>
    <xf numFmtId="0" fontId="21" fillId="0" borderId="0" xfId="6" applyAlignment="1">
      <alignment horizontal="center" vertical="center"/>
    </xf>
    <xf numFmtId="0" fontId="24" fillId="4" borderId="4" xfId="6" applyFont="1" applyFill="1" applyBorder="1" applyAlignment="1">
      <alignment horizontal="center" vertical="center" wrapText="1"/>
    </xf>
    <xf numFmtId="0" fontId="24" fillId="4" borderId="4" xfId="6" applyFont="1" applyFill="1" applyBorder="1" applyAlignment="1">
      <alignment horizontal="center" vertical="center"/>
    </xf>
    <xf numFmtId="0" fontId="31" fillId="4" borderId="4" xfId="6" applyFont="1" applyFill="1" applyBorder="1" applyAlignment="1">
      <alignment horizontal="center" vertical="center"/>
    </xf>
    <xf numFmtId="165" fontId="32" fillId="4" borderId="4" xfId="7" applyFont="1" applyFill="1" applyBorder="1" applyAlignment="1">
      <alignment vertical="center"/>
    </xf>
    <xf numFmtId="165" fontId="0" fillId="0" borderId="4" xfId="7" applyFont="1" applyBorder="1" applyAlignment="1">
      <alignment vertical="center"/>
    </xf>
    <xf numFmtId="0" fontId="21" fillId="0" borderId="11" xfId="6" applyBorder="1" applyAlignment="1">
      <alignment horizontal="left" vertical="center" indent="1"/>
    </xf>
    <xf numFmtId="0" fontId="15" fillId="0" borderId="0" xfId="0" applyFont="1" applyProtection="1">
      <protection locked="0"/>
    </xf>
    <xf numFmtId="0" fontId="23" fillId="0" borderId="0" xfId="0" applyFont="1" applyAlignment="1" applyProtection="1">
      <alignment horizontal="right"/>
      <protection locked="0"/>
    </xf>
    <xf numFmtId="0" fontId="23" fillId="0" borderId="0" xfId="8" applyFont="1" applyAlignment="1" applyProtection="1">
      <alignment vertical="center"/>
      <protection locked="0"/>
    </xf>
    <xf numFmtId="0" fontId="25" fillId="0" borderId="0" xfId="8" applyFont="1" applyAlignment="1" applyProtection="1">
      <alignment vertical="center"/>
      <protection locked="0"/>
    </xf>
    <xf numFmtId="0" fontId="23" fillId="0" borderId="0" xfId="9" applyFont="1" applyAlignment="1" applyProtection="1">
      <alignment vertical="center"/>
      <protection locked="0"/>
    </xf>
    <xf numFmtId="4" fontId="23" fillId="0" borderId="0" xfId="8" applyNumberFormat="1" applyFont="1" applyAlignment="1" applyProtection="1">
      <alignment vertical="center"/>
      <protection locked="0"/>
    </xf>
    <xf numFmtId="4" fontId="22" fillId="0" borderId="0" xfId="8" applyNumberFormat="1" applyFont="1" applyAlignment="1" applyProtection="1">
      <alignment horizontal="center" vertical="center"/>
      <protection hidden="1"/>
    </xf>
    <xf numFmtId="0" fontId="15" fillId="0" borderId="0" xfId="0" applyFont="1" applyProtection="1">
      <protection hidden="1"/>
    </xf>
    <xf numFmtId="167" fontId="15" fillId="0" borderId="0" xfId="0" applyNumberFormat="1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36" fillId="0" borderId="0" xfId="0" applyFont="1" applyProtection="1">
      <protection locked="0"/>
    </xf>
    <xf numFmtId="0" fontId="22" fillId="0" borderId="0" xfId="0" applyFont="1" applyAlignment="1" applyProtection="1">
      <alignment horizontal="right"/>
      <protection locked="0"/>
    </xf>
    <xf numFmtId="0" fontId="37" fillId="4" borderId="4" xfId="0" applyFont="1" applyFill="1" applyBorder="1" applyAlignment="1" applyProtection="1">
      <alignment horizontal="center" vertical="center"/>
      <protection hidden="1"/>
    </xf>
    <xf numFmtId="0" fontId="37" fillId="4" borderId="8" xfId="0" applyFont="1" applyFill="1" applyBorder="1" applyAlignment="1" applyProtection="1">
      <alignment horizontal="center" vertical="center"/>
      <protection hidden="1"/>
    </xf>
    <xf numFmtId="0" fontId="37" fillId="4" borderId="4" xfId="0" applyFont="1" applyFill="1" applyBorder="1" applyAlignment="1" applyProtection="1">
      <alignment horizontal="center" vertical="center" wrapText="1"/>
      <protection hidden="1"/>
    </xf>
    <xf numFmtId="0" fontId="38" fillId="0" borderId="0" xfId="0" applyFont="1" applyAlignment="1" applyProtection="1">
      <alignment horizontal="center"/>
      <protection locked="0"/>
    </xf>
    <xf numFmtId="0" fontId="25" fillId="0" borderId="0" xfId="0" applyFont="1" applyAlignment="1" applyProtection="1">
      <alignment horizontal="right"/>
      <protection locked="0"/>
    </xf>
    <xf numFmtId="0" fontId="37" fillId="4" borderId="8" xfId="0" applyFont="1" applyFill="1" applyBorder="1" applyAlignment="1" applyProtection="1">
      <alignment horizontal="left" vertical="center" indent="1"/>
      <protection hidden="1"/>
    </xf>
    <xf numFmtId="0" fontId="22" fillId="4" borderId="4" xfId="0" applyFont="1" applyFill="1" applyBorder="1" applyAlignment="1" applyProtection="1">
      <alignment horizontal="center" vertical="center" wrapText="1"/>
      <protection hidden="1"/>
    </xf>
    <xf numFmtId="0" fontId="22" fillId="4" borderId="4" xfId="0" applyFont="1" applyFill="1" applyBorder="1" applyAlignment="1" applyProtection="1">
      <alignment horizontal="center" vertical="center"/>
      <protection hidden="1"/>
    </xf>
    <xf numFmtId="167" fontId="22" fillId="4" borderId="8" xfId="0" applyNumberFormat="1" applyFont="1" applyFill="1" applyBorder="1" applyAlignment="1" applyProtection="1">
      <alignment horizontal="center" vertical="center" wrapText="1"/>
      <protection hidden="1"/>
    </xf>
    <xf numFmtId="0" fontId="22" fillId="4" borderId="8" xfId="0" applyFont="1" applyFill="1" applyBorder="1" applyAlignment="1" applyProtection="1">
      <alignment horizontal="center" vertical="center"/>
      <protection hidden="1"/>
    </xf>
    <xf numFmtId="0" fontId="37" fillId="0" borderId="8" xfId="0" applyFont="1" applyBorder="1" applyAlignment="1" applyProtection="1">
      <alignment horizontal="center" vertical="center"/>
      <protection hidden="1"/>
    </xf>
    <xf numFmtId="0" fontId="36" fillId="0" borderId="8" xfId="0" applyFont="1" applyBorder="1" applyAlignment="1" applyProtection="1">
      <alignment horizontal="left" vertical="center" indent="1"/>
      <protection hidden="1"/>
    </xf>
    <xf numFmtId="0" fontId="22" fillId="0" borderId="4" xfId="0" applyFont="1" applyBorder="1" applyAlignment="1" applyProtection="1">
      <alignment horizontal="center" vertical="center" wrapText="1"/>
      <protection hidden="1"/>
    </xf>
    <xf numFmtId="0" fontId="22" fillId="0" borderId="4" xfId="0" applyFont="1" applyBorder="1" applyAlignment="1" applyProtection="1">
      <alignment horizontal="center" vertical="center"/>
      <protection hidden="1"/>
    </xf>
    <xf numFmtId="0" fontId="22" fillId="0" borderId="8" xfId="0" applyFont="1" applyBorder="1" applyAlignment="1" applyProtection="1">
      <alignment horizontal="center" vertical="center"/>
      <protection hidden="1"/>
    </xf>
    <xf numFmtId="0" fontId="39" fillId="4" borderId="4" xfId="0" applyFont="1" applyFill="1" applyBorder="1" applyAlignment="1" applyProtection="1">
      <alignment vertical="center" wrapText="1"/>
      <protection hidden="1"/>
    </xf>
    <xf numFmtId="167" fontId="39" fillId="4" borderId="4" xfId="0" applyNumberFormat="1" applyFont="1" applyFill="1" applyBorder="1" applyAlignment="1" applyProtection="1">
      <alignment vertical="center" wrapText="1"/>
      <protection hidden="1"/>
    </xf>
    <xf numFmtId="0" fontId="39" fillId="0" borderId="4" xfId="0" applyFont="1" applyBorder="1" applyAlignment="1" applyProtection="1">
      <alignment vertical="center"/>
      <protection hidden="1"/>
    </xf>
    <xf numFmtId="0" fontId="22" fillId="0" borderId="4" xfId="0" applyFont="1" applyBorder="1" applyAlignment="1" applyProtection="1">
      <alignment vertical="center" wrapText="1"/>
      <protection hidden="1"/>
    </xf>
    <xf numFmtId="168" fontId="37" fillId="4" borderId="8" xfId="0" applyNumberFormat="1" applyFont="1" applyFill="1" applyBorder="1" applyAlignment="1" applyProtection="1">
      <alignment horizontal="center" vertical="center"/>
      <protection hidden="1"/>
    </xf>
    <xf numFmtId="0" fontId="22" fillId="0" borderId="1" xfId="0" applyFont="1" applyBorder="1" applyAlignment="1" applyProtection="1">
      <alignment horizontal="center" vertical="center" wrapText="1"/>
      <protection hidden="1"/>
    </xf>
    <xf numFmtId="0" fontId="22" fillId="0" borderId="1" xfId="0" applyFont="1" applyBorder="1" applyAlignment="1" applyProtection="1">
      <alignment horizontal="center" vertical="center"/>
      <protection hidden="1"/>
    </xf>
    <xf numFmtId="0" fontId="22" fillId="0" borderId="4" xfId="0" applyFont="1" applyBorder="1" applyAlignment="1" applyProtection="1">
      <alignment horizontal="left" vertical="center"/>
      <protection hidden="1"/>
    </xf>
    <xf numFmtId="2" fontId="22" fillId="0" borderId="4" xfId="0" applyNumberFormat="1" applyFont="1" applyBorder="1" applyAlignment="1" applyProtection="1">
      <alignment horizontal="center" vertical="center" wrapText="1"/>
      <protection hidden="1"/>
    </xf>
    <xf numFmtId="0" fontId="22" fillId="0" borderId="5" xfId="0" applyFont="1" applyBorder="1" applyAlignment="1" applyProtection="1">
      <alignment horizontal="center" vertical="center"/>
      <protection hidden="1"/>
    </xf>
    <xf numFmtId="167" fontId="22" fillId="0" borderId="5" xfId="0" applyNumberFormat="1" applyFont="1" applyBorder="1" applyAlignment="1" applyProtection="1">
      <alignment horizontal="center" vertical="center" wrapText="1"/>
      <protection hidden="1"/>
    </xf>
    <xf numFmtId="167" fontId="22" fillId="0" borderId="8" xfId="0" applyNumberFormat="1" applyFont="1" applyBorder="1" applyAlignment="1" applyProtection="1">
      <alignment horizontal="center" vertical="center" wrapText="1"/>
      <protection hidden="1"/>
    </xf>
    <xf numFmtId="168" fontId="37" fillId="0" borderId="8" xfId="0" applyNumberFormat="1" applyFont="1" applyBorder="1" applyAlignment="1" applyProtection="1">
      <alignment horizontal="center" vertical="center"/>
      <protection hidden="1"/>
    </xf>
    <xf numFmtId="0" fontId="22" fillId="4" borderId="8" xfId="0" applyFont="1" applyFill="1" applyBorder="1" applyAlignment="1" applyProtection="1">
      <alignment horizontal="center" vertical="center" wrapText="1"/>
      <protection hidden="1"/>
    </xf>
    <xf numFmtId="0" fontId="22" fillId="4" borderId="4" xfId="0" applyFont="1" applyFill="1" applyBorder="1" applyAlignment="1" applyProtection="1">
      <alignment horizontal="left" vertical="center" wrapText="1"/>
      <protection hidden="1"/>
    </xf>
    <xf numFmtId="0" fontId="22" fillId="0" borderId="4" xfId="0" applyFont="1" applyBorder="1" applyAlignment="1" applyProtection="1">
      <alignment horizontal="left" vertical="center" wrapText="1"/>
      <protection hidden="1"/>
    </xf>
    <xf numFmtId="168" fontId="37" fillId="5" borderId="8" xfId="0" applyNumberFormat="1" applyFont="1" applyFill="1" applyBorder="1" applyAlignment="1" applyProtection="1">
      <alignment horizontal="center" vertical="center"/>
      <protection hidden="1"/>
    </xf>
    <xf numFmtId="0" fontId="36" fillId="5" borderId="8" xfId="0" applyFont="1" applyFill="1" applyBorder="1" applyAlignment="1" applyProtection="1">
      <alignment horizontal="left" vertical="center" indent="1"/>
      <protection hidden="1"/>
    </xf>
    <xf numFmtId="0" fontId="22" fillId="5" borderId="4" xfId="0" applyFont="1" applyFill="1" applyBorder="1" applyAlignment="1" applyProtection="1">
      <alignment horizontal="center" vertical="center" wrapText="1"/>
      <protection hidden="1"/>
    </xf>
    <xf numFmtId="0" fontId="22" fillId="5" borderId="4" xfId="0" applyFont="1" applyFill="1" applyBorder="1" applyAlignment="1" applyProtection="1">
      <alignment horizontal="center" vertical="center"/>
      <protection hidden="1"/>
    </xf>
    <xf numFmtId="0" fontId="22" fillId="5" borderId="4" xfId="0" applyFont="1" applyFill="1" applyBorder="1" applyAlignment="1" applyProtection="1">
      <alignment horizontal="left" vertical="center" wrapText="1"/>
      <protection hidden="1"/>
    </xf>
    <xf numFmtId="167" fontId="22" fillId="5" borderId="8" xfId="0" applyNumberFormat="1" applyFont="1" applyFill="1" applyBorder="1" applyAlignment="1" applyProtection="1">
      <alignment horizontal="center" vertical="center" wrapText="1"/>
      <protection hidden="1"/>
    </xf>
    <xf numFmtId="0" fontId="22" fillId="5" borderId="8" xfId="0" applyFont="1" applyFill="1" applyBorder="1" applyAlignment="1" applyProtection="1">
      <alignment horizontal="center" vertical="center"/>
      <protection hidden="1"/>
    </xf>
    <xf numFmtId="168" fontId="24" fillId="0" borderId="8" xfId="0" applyNumberFormat="1" applyFont="1" applyBorder="1" applyAlignment="1" applyProtection="1">
      <alignment horizontal="center" vertical="center"/>
      <protection hidden="1"/>
    </xf>
    <xf numFmtId="0" fontId="22" fillId="0" borderId="8" xfId="0" applyFont="1" applyBorder="1" applyAlignment="1" applyProtection="1">
      <alignment horizontal="left" vertical="center" wrapText="1" indent="1"/>
      <protection hidden="1"/>
    </xf>
    <xf numFmtId="0" fontId="22" fillId="0" borderId="1" xfId="0" applyFont="1" applyBorder="1" applyAlignment="1" applyProtection="1">
      <alignment horizontal="left" vertical="center" wrapText="1"/>
      <protection hidden="1"/>
    </xf>
    <xf numFmtId="0" fontId="36" fillId="0" borderId="8" xfId="0" applyFont="1" applyBorder="1" applyAlignment="1" applyProtection="1">
      <alignment horizontal="left" vertical="center" indent="2"/>
      <protection hidden="1"/>
    </xf>
    <xf numFmtId="0" fontId="22" fillId="0" borderId="8" xfId="0" applyFont="1" applyBorder="1" applyAlignment="1" applyProtection="1">
      <alignment horizontal="left" vertical="center" indent="1"/>
      <protection hidden="1"/>
    </xf>
    <xf numFmtId="0" fontId="36" fillId="0" borderId="8" xfId="0" applyFont="1" applyBorder="1" applyAlignment="1" applyProtection="1">
      <alignment horizontal="left" vertical="center" wrapText="1" indent="2"/>
      <protection hidden="1"/>
    </xf>
    <xf numFmtId="0" fontId="36" fillId="0" borderId="8" xfId="0" applyFont="1" applyBorder="1" applyAlignment="1" applyProtection="1">
      <alignment horizontal="left" vertical="center" wrapText="1" indent="1"/>
      <protection hidden="1"/>
    </xf>
    <xf numFmtId="168" fontId="24" fillId="4" borderId="8" xfId="0" applyNumberFormat="1" applyFont="1" applyFill="1" applyBorder="1" applyAlignment="1" applyProtection="1">
      <alignment horizontal="center" vertical="center"/>
      <protection hidden="1"/>
    </xf>
    <xf numFmtId="0" fontId="24" fillId="4" borderId="8" xfId="0" applyFont="1" applyFill="1" applyBorder="1" applyAlignment="1" applyProtection="1">
      <alignment horizontal="left" vertical="center" indent="1"/>
      <protection hidden="1"/>
    </xf>
    <xf numFmtId="0" fontId="37" fillId="4" borderId="4" xfId="0" applyFont="1" applyFill="1" applyBorder="1" applyAlignment="1" applyProtection="1">
      <alignment horizontal="center" vertical="center"/>
      <protection locked="0"/>
    </xf>
    <xf numFmtId="0" fontId="37" fillId="4" borderId="4" xfId="0" applyFont="1" applyFill="1" applyBorder="1" applyAlignment="1" applyProtection="1">
      <alignment horizontal="center" vertical="center" wrapText="1"/>
      <protection locked="0"/>
    </xf>
    <xf numFmtId="0" fontId="36" fillId="0" borderId="4" xfId="0" applyFont="1" applyBorder="1" applyAlignment="1" applyProtection="1">
      <alignment horizontal="center" vertical="center"/>
      <protection locked="0"/>
    </xf>
    <xf numFmtId="0" fontId="36" fillId="0" borderId="4" xfId="0" applyFont="1" applyBorder="1" applyAlignment="1" applyProtection="1">
      <alignment horizontal="left" vertical="center" indent="1"/>
      <protection locked="0"/>
    </xf>
    <xf numFmtId="0" fontId="36" fillId="0" borderId="4" xfId="0" applyFont="1" applyBorder="1" applyProtection="1">
      <protection locked="0"/>
    </xf>
    <xf numFmtId="167" fontId="36" fillId="0" borderId="4" xfId="0" applyNumberFormat="1" applyFont="1" applyBorder="1" applyAlignment="1" applyProtection="1">
      <alignment horizont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167" fontId="15" fillId="0" borderId="0" xfId="0" applyNumberFormat="1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23" fillId="0" borderId="0" xfId="8" applyFont="1" applyAlignment="1" applyProtection="1">
      <alignment horizontal="center" vertical="center"/>
      <protection locked="0"/>
    </xf>
    <xf numFmtId="9" fontId="40" fillId="0" borderId="0" xfId="3" applyFont="1" applyProtection="1">
      <protection locked="0"/>
    </xf>
    <xf numFmtId="169" fontId="23" fillId="0" borderId="0" xfId="8" applyNumberFormat="1" applyFont="1" applyAlignment="1" applyProtection="1">
      <alignment horizontal="center" vertical="center"/>
      <protection locked="0"/>
    </xf>
    <xf numFmtId="169" fontId="23" fillId="0" borderId="0" xfId="9" applyNumberFormat="1" applyFont="1" applyAlignment="1" applyProtection="1">
      <alignment vertical="center"/>
      <protection locked="0"/>
    </xf>
    <xf numFmtId="2" fontId="23" fillId="0" borderId="0" xfId="9" applyNumberFormat="1" applyFont="1" applyAlignment="1" applyProtection="1">
      <alignment vertical="center"/>
      <protection locked="0"/>
    </xf>
    <xf numFmtId="169" fontId="23" fillId="0" borderId="14" xfId="9" applyNumberFormat="1" applyFont="1" applyBorder="1" applyAlignment="1" applyProtection="1">
      <alignment vertical="center"/>
      <protection locked="0"/>
    </xf>
    <xf numFmtId="4" fontId="23" fillId="0" borderId="14" xfId="9" applyNumberFormat="1" applyFont="1" applyBorder="1" applyAlignment="1" applyProtection="1">
      <alignment vertical="center"/>
      <protection locked="0"/>
    </xf>
    <xf numFmtId="0" fontId="28" fillId="3" borderId="16" xfId="8" applyFont="1" applyFill="1" applyBorder="1" applyAlignment="1" applyProtection="1">
      <alignment vertical="center"/>
      <protection locked="0"/>
    </xf>
    <xf numFmtId="0" fontId="21" fillId="0" borderId="0" xfId="5" applyProtection="1">
      <protection locked="0"/>
    </xf>
    <xf numFmtId="0" fontId="28" fillId="3" borderId="18" xfId="8" applyFont="1" applyFill="1" applyBorder="1" applyAlignment="1" applyProtection="1">
      <alignment vertical="center"/>
      <protection locked="0"/>
    </xf>
    <xf numFmtId="169" fontId="25" fillId="4" borderId="19" xfId="8" applyNumberFormat="1" applyFont="1" applyFill="1" applyBorder="1" applyAlignment="1" applyProtection="1">
      <alignment horizontal="center" vertical="center"/>
      <protection hidden="1"/>
    </xf>
    <xf numFmtId="0" fontId="25" fillId="4" borderId="19" xfId="8" applyFont="1" applyFill="1" applyBorder="1" applyAlignment="1" applyProtection="1">
      <alignment horizontal="left" vertical="center"/>
      <protection hidden="1"/>
    </xf>
    <xf numFmtId="0" fontId="23" fillId="4" borderId="19" xfId="8" applyFont="1" applyFill="1" applyBorder="1" applyAlignment="1" applyProtection="1">
      <alignment horizontal="center" vertical="center"/>
      <protection hidden="1"/>
    </xf>
    <xf numFmtId="0" fontId="28" fillId="4" borderId="19" xfId="8" applyFont="1" applyFill="1" applyBorder="1" applyAlignment="1" applyProtection="1">
      <alignment vertical="center"/>
      <protection locked="0"/>
    </xf>
    <xf numFmtId="170" fontId="25" fillId="3" borderId="20" xfId="8" applyNumberFormat="1" applyFont="1" applyFill="1" applyBorder="1" applyAlignment="1" applyProtection="1">
      <alignment horizontal="center" vertical="center"/>
      <protection locked="0"/>
    </xf>
    <xf numFmtId="169" fontId="23" fillId="0" borderId="19" xfId="8" applyNumberFormat="1" applyFont="1" applyBorder="1" applyAlignment="1" applyProtection="1">
      <alignment horizontal="center" vertical="center"/>
      <protection hidden="1"/>
    </xf>
    <xf numFmtId="0" fontId="23" fillId="0" borderId="19" xfId="8" applyFont="1" applyBorder="1" applyAlignment="1" applyProtection="1">
      <alignment horizontal="left" vertical="center" indent="1"/>
      <protection hidden="1"/>
    </xf>
    <xf numFmtId="0" fontId="23" fillId="0" borderId="19" xfId="8" applyFont="1" applyBorder="1" applyAlignment="1" applyProtection="1">
      <alignment horizontal="center" vertical="center"/>
      <protection hidden="1"/>
    </xf>
    <xf numFmtId="165" fontId="25" fillId="0" borderId="19" xfId="10" applyFont="1" applyFill="1" applyBorder="1" applyAlignment="1" applyProtection="1">
      <alignment horizontal="center" vertical="center"/>
      <protection hidden="1"/>
    </xf>
    <xf numFmtId="165" fontId="25" fillId="7" borderId="19" xfId="11" applyFont="1" applyFill="1" applyBorder="1" applyAlignment="1" applyProtection="1">
      <alignment horizontal="right" vertical="center" indent="1"/>
      <protection hidden="1"/>
    </xf>
    <xf numFmtId="165" fontId="45" fillId="3" borderId="20" xfId="10" applyFont="1" applyFill="1" applyBorder="1" applyAlignment="1" applyProtection="1">
      <alignment vertical="center"/>
      <protection locked="0"/>
    </xf>
    <xf numFmtId="165" fontId="0" fillId="0" borderId="0" xfId="10" applyFont="1" applyProtection="1">
      <protection locked="0"/>
    </xf>
    <xf numFmtId="2" fontId="46" fillId="0" borderId="0" xfId="5" applyNumberFormat="1" applyFont="1" applyProtection="1">
      <protection locked="0"/>
    </xf>
    <xf numFmtId="165" fontId="23" fillId="0" borderId="19" xfId="11" applyFont="1" applyBorder="1" applyAlignment="1" applyProtection="1">
      <alignment vertical="center"/>
      <protection hidden="1"/>
    </xf>
    <xf numFmtId="165" fontId="25" fillId="4" borderId="19" xfId="10" applyFont="1" applyFill="1" applyBorder="1" applyAlignment="1" applyProtection="1">
      <alignment horizontal="center" vertical="center"/>
      <protection hidden="1"/>
    </xf>
    <xf numFmtId="165" fontId="25" fillId="3" borderId="19" xfId="11" applyFont="1" applyFill="1" applyBorder="1" applyAlignment="1" applyProtection="1">
      <alignment horizontal="right" vertical="center" indent="1"/>
      <protection hidden="1"/>
    </xf>
    <xf numFmtId="0" fontId="23" fillId="0" borderId="21" xfId="9" applyFont="1" applyBorder="1" applyAlignment="1" applyProtection="1">
      <alignment horizontal="left" vertical="center" indent="1"/>
      <protection hidden="1"/>
    </xf>
    <xf numFmtId="0" fontId="23" fillId="0" borderId="19" xfId="9" applyFont="1" applyBorder="1" applyAlignment="1" applyProtection="1">
      <alignment horizontal="center" vertical="center"/>
      <protection hidden="1"/>
    </xf>
    <xf numFmtId="165" fontId="45" fillId="3" borderId="19" xfId="10" applyFont="1" applyFill="1" applyBorder="1" applyAlignment="1" applyProtection="1">
      <alignment vertical="center"/>
      <protection locked="0"/>
    </xf>
    <xf numFmtId="0" fontId="23" fillId="0" borderId="19" xfId="8" applyFont="1" applyBorder="1" applyAlignment="1" applyProtection="1">
      <alignment horizontal="left" vertical="center"/>
      <protection hidden="1"/>
    </xf>
    <xf numFmtId="0" fontId="23" fillId="0" borderId="19" xfId="9" applyFont="1" applyBorder="1" applyAlignment="1" applyProtection="1">
      <alignment horizontal="left" vertical="center" indent="1"/>
      <protection hidden="1"/>
    </xf>
    <xf numFmtId="169" fontId="23" fillId="0" borderId="19" xfId="9" applyNumberFormat="1" applyFont="1" applyBorder="1" applyAlignment="1" applyProtection="1">
      <alignment horizontal="center"/>
      <protection hidden="1"/>
    </xf>
    <xf numFmtId="0" fontId="23" fillId="0" borderId="19" xfId="5" applyFont="1" applyBorder="1" applyAlignment="1" applyProtection="1">
      <alignment horizontal="left" vertical="center" indent="1"/>
      <protection hidden="1"/>
    </xf>
    <xf numFmtId="0" fontId="23" fillId="0" borderId="19" xfId="5" applyFont="1" applyBorder="1" applyAlignment="1" applyProtection="1">
      <alignment horizontal="center" vertical="center"/>
      <protection hidden="1"/>
    </xf>
    <xf numFmtId="169" fontId="23" fillId="0" borderId="19" xfId="9" applyNumberFormat="1" applyFont="1" applyBorder="1" applyAlignment="1" applyProtection="1">
      <alignment horizontal="center" vertical="center"/>
      <protection hidden="1"/>
    </xf>
    <xf numFmtId="169" fontId="23" fillId="0" borderId="19" xfId="9" applyNumberFormat="1" applyFont="1" applyBorder="1" applyAlignment="1" applyProtection="1">
      <alignment horizontal="center" vertical="center" wrapText="1"/>
      <protection hidden="1"/>
    </xf>
    <xf numFmtId="0" fontId="23" fillId="0" borderId="19" xfId="8" applyFont="1" applyBorder="1" applyAlignment="1" applyProtection="1">
      <alignment horizontal="left" vertical="center" wrapText="1" indent="1"/>
      <protection hidden="1"/>
    </xf>
    <xf numFmtId="0" fontId="23" fillId="0" borderId="19" xfId="9" applyFont="1" applyBorder="1" applyAlignment="1" applyProtection="1">
      <alignment horizontal="center" vertical="center" wrapText="1"/>
      <protection hidden="1"/>
    </xf>
    <xf numFmtId="165" fontId="25" fillId="0" borderId="19" xfId="10" applyFont="1" applyFill="1" applyBorder="1" applyAlignment="1" applyProtection="1">
      <alignment horizontal="center" vertical="center" wrapText="1"/>
      <protection hidden="1"/>
    </xf>
    <xf numFmtId="165" fontId="23" fillId="0" borderId="19" xfId="11" applyFont="1" applyBorder="1" applyAlignment="1" applyProtection="1">
      <alignment vertical="center" wrapText="1"/>
      <protection hidden="1"/>
    </xf>
    <xf numFmtId="165" fontId="45" fillId="3" borderId="19" xfId="10" applyFont="1" applyFill="1" applyBorder="1" applyAlignment="1" applyProtection="1">
      <alignment vertical="center" wrapText="1"/>
      <protection locked="0"/>
    </xf>
    <xf numFmtId="0" fontId="21" fillId="0" borderId="19" xfId="8" applyBorder="1" applyAlignment="1" applyProtection="1">
      <alignment horizontal="center" vertical="center" wrapText="1"/>
      <protection hidden="1"/>
    </xf>
    <xf numFmtId="0" fontId="23" fillId="0" borderId="19" xfId="9" applyFont="1" applyBorder="1" applyAlignment="1" applyProtection="1">
      <alignment horizontal="left" vertical="center" wrapText="1" indent="1"/>
      <protection hidden="1"/>
    </xf>
    <xf numFmtId="0" fontId="21" fillId="0" borderId="19" xfId="8" applyBorder="1" applyAlignment="1" applyProtection="1">
      <alignment horizontal="center" vertical="center"/>
      <protection hidden="1"/>
    </xf>
    <xf numFmtId="4" fontId="23" fillId="0" borderId="19" xfId="9" applyNumberFormat="1" applyFont="1" applyBorder="1" applyAlignment="1" applyProtection="1">
      <alignment horizontal="left" vertical="center" indent="1"/>
      <protection hidden="1"/>
    </xf>
    <xf numFmtId="4" fontId="23" fillId="0" borderId="19" xfId="9" applyNumberFormat="1" applyFont="1" applyBorder="1" applyAlignment="1" applyProtection="1">
      <alignment horizontal="left" vertical="center" wrapText="1" indent="1"/>
      <protection hidden="1"/>
    </xf>
    <xf numFmtId="0" fontId="23" fillId="0" borderId="21" xfId="5" applyFont="1" applyBorder="1" applyAlignment="1" applyProtection="1">
      <alignment horizontal="left" vertical="center" wrapText="1" indent="1"/>
      <protection hidden="1"/>
    </xf>
    <xf numFmtId="0" fontId="25" fillId="4" borderId="19" xfId="8" applyFont="1" applyFill="1" applyBorder="1" applyAlignment="1" applyProtection="1">
      <alignment horizontal="center" vertical="center"/>
      <protection hidden="1"/>
    </xf>
    <xf numFmtId="0" fontId="23" fillId="0" borderId="19" xfId="8" applyFont="1" applyBorder="1" applyAlignment="1" applyProtection="1">
      <alignment horizontal="left" wrapText="1" indent="1"/>
      <protection hidden="1"/>
    </xf>
    <xf numFmtId="165" fontId="0" fillId="0" borderId="0" xfId="10" applyFont="1" applyAlignment="1" applyProtection="1">
      <alignment vertical="center"/>
      <protection locked="0"/>
    </xf>
    <xf numFmtId="165" fontId="45" fillId="3" borderId="19" xfId="10" applyFont="1" applyFill="1" applyBorder="1" applyAlignment="1" applyProtection="1">
      <alignment horizontal="center" vertical="center"/>
      <protection locked="0"/>
    </xf>
    <xf numFmtId="169" fontId="23" fillId="0" borderId="19" xfId="5" applyNumberFormat="1" applyFont="1" applyBorder="1" applyAlignment="1" applyProtection="1">
      <alignment horizontal="center" vertical="center"/>
      <protection hidden="1"/>
    </xf>
    <xf numFmtId="0" fontId="23" fillId="0" borderId="19" xfId="5" applyFont="1" applyBorder="1" applyAlignment="1" applyProtection="1">
      <alignment horizontal="left" vertical="center" wrapText="1" indent="1"/>
      <protection hidden="1"/>
    </xf>
    <xf numFmtId="0" fontId="25" fillId="4" borderId="21" xfId="8" applyFont="1" applyFill="1" applyBorder="1" applyAlignment="1" applyProtection="1">
      <alignment horizontal="left" vertical="center"/>
      <protection hidden="1"/>
    </xf>
    <xf numFmtId="165" fontId="25" fillId="0" borderId="19" xfId="11" applyFont="1" applyBorder="1" applyAlignment="1" applyProtection="1">
      <alignment horizontal="right" vertical="center" indent="1"/>
      <protection hidden="1"/>
    </xf>
    <xf numFmtId="43" fontId="21" fillId="0" borderId="0" xfId="5" applyNumberFormat="1" applyProtection="1">
      <protection locked="0"/>
    </xf>
    <xf numFmtId="0" fontId="23" fillId="0" borderId="21" xfId="8" applyFont="1" applyBorder="1" applyAlignment="1" applyProtection="1">
      <alignment horizontal="left" vertical="center" indent="1"/>
      <protection hidden="1"/>
    </xf>
    <xf numFmtId="171" fontId="23" fillId="0" borderId="19" xfId="8" applyNumberFormat="1" applyFont="1" applyBorder="1" applyAlignment="1" applyProtection="1">
      <alignment horizontal="left" vertical="center" wrapText="1" indent="1"/>
      <protection hidden="1"/>
    </xf>
    <xf numFmtId="171" fontId="23" fillId="0" borderId="19" xfId="8" applyNumberFormat="1" applyFont="1" applyBorder="1" applyAlignment="1" applyProtection="1">
      <alignment horizontal="center" vertical="center"/>
      <protection hidden="1"/>
    </xf>
    <xf numFmtId="0" fontId="23" fillId="0" borderId="21" xfId="8" applyFont="1" applyBorder="1" applyAlignment="1" applyProtection="1">
      <alignment horizontal="left" vertical="center" wrapText="1" indent="1"/>
      <protection hidden="1"/>
    </xf>
    <xf numFmtId="165" fontId="25" fillId="0" borderId="19" xfId="10" applyFont="1" applyFill="1" applyBorder="1" applyAlignment="1" applyProtection="1">
      <alignment horizontal="right" vertical="center" indent="1"/>
      <protection hidden="1"/>
    </xf>
    <xf numFmtId="169" fontId="23" fillId="0" borderId="19" xfId="5" applyNumberFormat="1" applyFont="1" applyBorder="1" applyAlignment="1" applyProtection="1">
      <alignment horizontal="left" vertical="center" indent="1"/>
      <protection hidden="1"/>
    </xf>
    <xf numFmtId="0" fontId="23" fillId="0" borderId="21" xfId="8" applyFont="1" applyBorder="1" applyAlignment="1" applyProtection="1">
      <alignment horizontal="left" wrapText="1" indent="1"/>
      <protection hidden="1"/>
    </xf>
    <xf numFmtId="0" fontId="23" fillId="0" borderId="19" xfId="8" applyFont="1" applyBorder="1" applyAlignment="1" applyProtection="1">
      <alignment horizontal="left" indent="1"/>
      <protection hidden="1"/>
    </xf>
    <xf numFmtId="169" fontId="23" fillId="0" borderId="19" xfId="10" applyNumberFormat="1" applyFont="1" applyFill="1" applyBorder="1" applyAlignment="1" applyProtection="1">
      <alignment horizontal="center" vertical="center"/>
      <protection hidden="1"/>
    </xf>
    <xf numFmtId="165" fontId="25" fillId="0" borderId="19" xfId="11" applyFont="1" applyFill="1" applyBorder="1" applyAlignment="1" applyProtection="1">
      <alignment horizontal="center" vertical="center"/>
      <protection hidden="1"/>
    </xf>
    <xf numFmtId="169" fontId="25" fillId="4" borderId="19" xfId="9" applyNumberFormat="1" applyFont="1" applyFill="1" applyBorder="1" applyAlignment="1" applyProtection="1">
      <alignment horizontal="center" vertical="center"/>
      <protection hidden="1"/>
    </xf>
    <xf numFmtId="0" fontId="25" fillId="4" borderId="19" xfId="9" applyFont="1" applyFill="1" applyBorder="1" applyAlignment="1" applyProtection="1">
      <alignment horizontal="left" vertical="center"/>
      <protection hidden="1"/>
    </xf>
    <xf numFmtId="4" fontId="23" fillId="0" borderId="21" xfId="9" applyNumberFormat="1" applyFont="1" applyBorder="1" applyAlignment="1" applyProtection="1">
      <alignment horizontal="left" vertical="center" indent="1"/>
      <protection hidden="1"/>
    </xf>
    <xf numFmtId="169" fontId="23" fillId="0" borderId="0" xfId="8" applyNumberFormat="1" applyFont="1" applyAlignment="1" applyProtection="1">
      <alignment horizontal="center" vertical="center"/>
      <protection hidden="1"/>
    </xf>
    <xf numFmtId="0" fontId="23" fillId="0" borderId="0" xfId="8" applyFont="1" applyAlignment="1" applyProtection="1">
      <alignment horizontal="center" vertical="center"/>
      <protection hidden="1"/>
    </xf>
    <xf numFmtId="169" fontId="23" fillId="4" borderId="19" xfId="8" applyNumberFormat="1" applyFont="1" applyFill="1" applyBorder="1" applyAlignment="1" applyProtection="1">
      <alignment horizontal="center" vertical="center"/>
      <protection hidden="1"/>
    </xf>
    <xf numFmtId="0" fontId="23" fillId="2" borderId="0" xfId="8" applyFont="1" applyFill="1" applyAlignment="1" applyProtection="1">
      <alignment horizontal="center" vertical="center"/>
      <protection locked="0"/>
    </xf>
    <xf numFmtId="0" fontId="23" fillId="0" borderId="0" xfId="8" applyFont="1" applyAlignment="1" applyProtection="1">
      <alignment horizontal="left" vertical="center"/>
      <protection locked="0"/>
    </xf>
    <xf numFmtId="0" fontId="22" fillId="0" borderId="0" xfId="8" applyFont="1" applyAlignment="1" applyProtection="1">
      <alignment horizontal="center" vertical="center"/>
      <protection hidden="1"/>
    </xf>
    <xf numFmtId="0" fontId="24" fillId="0" borderId="0" xfId="8" applyFont="1" applyAlignment="1" applyProtection="1">
      <alignment horizontal="center" vertical="center"/>
      <protection hidden="1"/>
    </xf>
    <xf numFmtId="0" fontId="22" fillId="0" borderId="0" xfId="9" applyFont="1" applyAlignment="1" applyProtection="1">
      <alignment horizontal="center" vertical="center"/>
      <protection hidden="1"/>
    </xf>
    <xf numFmtId="43" fontId="21" fillId="0" borderId="0" xfId="6" applyNumberFormat="1" applyAlignment="1">
      <alignment vertical="center"/>
    </xf>
    <xf numFmtId="0" fontId="0" fillId="2" borderId="0" xfId="0" applyFill="1"/>
    <xf numFmtId="0" fontId="48" fillId="0" borderId="0" xfId="12" applyFont="1" applyAlignment="1" applyProtection="1">
      <alignment horizontal="left" wrapText="1"/>
    </xf>
    <xf numFmtId="165" fontId="49" fillId="0" borderId="0" xfId="12" applyNumberFormat="1" applyFont="1" applyAlignment="1" applyProtection="1">
      <alignment horizontal="center"/>
    </xf>
    <xf numFmtId="2" fontId="49" fillId="0" borderId="0" xfId="12" applyNumberFormat="1" applyFont="1" applyAlignment="1" applyProtection="1">
      <alignment horizontal="center"/>
    </xf>
    <xf numFmtId="165" fontId="49" fillId="0" borderId="0" xfId="12" applyNumberFormat="1" applyFont="1" applyProtection="1"/>
    <xf numFmtId="165" fontId="50" fillId="0" borderId="0" xfId="12" applyNumberFormat="1" applyFont="1" applyProtection="1"/>
    <xf numFmtId="165" fontId="50" fillId="0" borderId="0" xfId="13" applyFont="1" applyProtection="1"/>
    <xf numFmtId="165" fontId="48" fillId="0" borderId="0" xfId="12" applyNumberFormat="1" applyFont="1" applyAlignment="1" applyProtection="1">
      <alignment horizontal="center" vertical="center"/>
    </xf>
    <xf numFmtId="165" fontId="50" fillId="0" borderId="0" xfId="12" applyNumberFormat="1" applyFont="1" applyAlignment="1" applyProtection="1">
      <alignment horizontal="center"/>
    </xf>
    <xf numFmtId="2" fontId="50" fillId="0" borderId="0" xfId="12" applyNumberFormat="1" applyFont="1" applyAlignment="1" applyProtection="1">
      <alignment horizontal="center"/>
    </xf>
    <xf numFmtId="165" fontId="50" fillId="0" borderId="0" xfId="12" applyNumberFormat="1" applyFont="1" applyAlignment="1" applyProtection="1">
      <alignment horizontal="center" vertical="center"/>
    </xf>
    <xf numFmtId="165" fontId="48" fillId="0" borderId="0" xfId="12" applyNumberFormat="1" applyFont="1" applyAlignment="1" applyProtection="1">
      <alignment horizontal="center"/>
    </xf>
    <xf numFmtId="0" fontId="50" fillId="0" borderId="0" xfId="12" applyFont="1" applyAlignment="1" applyProtection="1">
      <alignment horizontal="left" indent="3"/>
    </xf>
    <xf numFmtId="0" fontId="50" fillId="0" borderId="0" xfId="12" applyFont="1" applyAlignment="1" applyProtection="1">
      <alignment horizontal="center" vertical="center"/>
    </xf>
    <xf numFmtId="165" fontId="48" fillId="0" borderId="4" xfId="13" applyFont="1" applyBorder="1" applyAlignment="1" applyProtection="1">
      <alignment horizontal="center" vertical="center"/>
    </xf>
    <xf numFmtId="165" fontId="48" fillId="0" borderId="4" xfId="13" applyFont="1" applyBorder="1" applyAlignment="1" applyProtection="1">
      <alignment horizontal="center" vertical="center" wrapText="1"/>
    </xf>
    <xf numFmtId="165" fontId="50" fillId="0" borderId="25" xfId="13" applyFont="1" applyBorder="1" applyAlignment="1" applyProtection="1">
      <alignment horizontal="center"/>
    </xf>
    <xf numFmtId="165" fontId="50" fillId="0" borderId="4" xfId="13" applyFont="1" applyBorder="1" applyAlignment="1" applyProtection="1">
      <alignment horizontal="center" vertical="center"/>
    </xf>
    <xf numFmtId="0" fontId="50" fillId="0" borderId="0" xfId="12" applyFont="1" applyProtection="1"/>
    <xf numFmtId="165" fontId="50" fillId="0" borderId="4" xfId="13" applyFont="1" applyBorder="1" applyAlignment="1" applyProtection="1">
      <alignment horizontal="center" vertical="center" wrapText="1"/>
    </xf>
    <xf numFmtId="0" fontId="48" fillId="0" borderId="0" xfId="12" applyFont="1" applyProtection="1"/>
    <xf numFmtId="165" fontId="49" fillId="0" borderId="4" xfId="13" applyFont="1" applyBorder="1" applyAlignment="1" applyProtection="1">
      <alignment horizontal="center" vertical="center"/>
    </xf>
    <xf numFmtId="0" fontId="50" fillId="0" borderId="0" xfId="12" applyFont="1" applyAlignment="1" applyProtection="1">
      <alignment vertical="center"/>
    </xf>
    <xf numFmtId="0" fontId="49" fillId="0" borderId="4" xfId="13" applyNumberFormat="1" applyFont="1" applyBorder="1" applyAlignment="1" applyProtection="1">
      <alignment horizontal="center" vertical="center"/>
    </xf>
    <xf numFmtId="0" fontId="49" fillId="0" borderId="4" xfId="13" applyNumberFormat="1" applyFont="1" applyBorder="1" applyAlignment="1" applyProtection="1">
      <alignment horizontal="center"/>
    </xf>
    <xf numFmtId="0" fontId="49" fillId="0" borderId="25" xfId="13" applyNumberFormat="1" applyFont="1" applyBorder="1" applyAlignment="1" applyProtection="1">
      <alignment horizontal="center"/>
    </xf>
    <xf numFmtId="165" fontId="49" fillId="0" borderId="4" xfId="13" applyFont="1" applyBorder="1" applyAlignment="1" applyProtection="1">
      <alignment horizontal="center"/>
    </xf>
    <xf numFmtId="165" fontId="49" fillId="8" borderId="4" xfId="13" applyFont="1" applyFill="1" applyBorder="1" applyAlignment="1" applyProtection="1">
      <alignment horizontal="center"/>
    </xf>
    <xf numFmtId="165" fontId="49" fillId="8" borderId="25" xfId="13" applyFont="1" applyFill="1" applyBorder="1" applyAlignment="1" applyProtection="1">
      <alignment horizontal="center"/>
    </xf>
    <xf numFmtId="0" fontId="48" fillId="9" borderId="12" xfId="12" applyFont="1" applyFill="1" applyBorder="1" applyAlignment="1" applyProtection="1">
      <alignment horizontal="left" vertical="center" indent="3"/>
    </xf>
    <xf numFmtId="0" fontId="48" fillId="9" borderId="4" xfId="12" applyFont="1" applyFill="1" applyBorder="1" applyAlignment="1" applyProtection="1">
      <alignment horizontal="left" vertical="center" wrapText="1"/>
    </xf>
    <xf numFmtId="165" fontId="50" fillId="9" borderId="4" xfId="12" applyNumberFormat="1" applyFont="1" applyFill="1" applyBorder="1" applyAlignment="1" applyProtection="1">
      <alignment horizontal="center" vertical="center"/>
    </xf>
    <xf numFmtId="2" fontId="50" fillId="9" borderId="4" xfId="12" applyNumberFormat="1" applyFont="1" applyFill="1" applyBorder="1" applyAlignment="1" applyProtection="1">
      <alignment horizontal="center" vertical="center"/>
    </xf>
    <xf numFmtId="165" fontId="50" fillId="9" borderId="4" xfId="12" applyNumberFormat="1" applyFont="1" applyFill="1" applyBorder="1" applyAlignment="1" applyProtection="1">
      <alignment vertical="center"/>
    </xf>
    <xf numFmtId="165" fontId="49" fillId="9" borderId="4" xfId="13" applyFont="1" applyFill="1" applyBorder="1" applyAlignment="1" applyProtection="1">
      <alignment horizontal="right" vertical="center" indent="1"/>
    </xf>
    <xf numFmtId="165" fontId="50" fillId="9" borderId="4" xfId="13" applyFont="1" applyFill="1" applyBorder="1" applyAlignment="1" applyProtection="1">
      <alignment horizontal="right" vertical="center" indent="1"/>
    </xf>
    <xf numFmtId="165" fontId="49" fillId="9" borderId="4" xfId="13" applyFont="1" applyFill="1" applyBorder="1" applyAlignment="1" applyProtection="1">
      <alignment horizontal="right" vertical="center" indent="2"/>
    </xf>
    <xf numFmtId="165" fontId="50" fillId="9" borderId="25" xfId="12" applyNumberFormat="1" applyFont="1" applyFill="1" applyBorder="1" applyProtection="1"/>
    <xf numFmtId="165" fontId="50" fillId="0" borderId="0" xfId="12" applyNumberFormat="1" applyFont="1" applyAlignment="1" applyProtection="1">
      <alignment vertical="center"/>
    </xf>
    <xf numFmtId="0" fontId="50" fillId="0" borderId="12" xfId="12" applyFont="1" applyBorder="1" applyAlignment="1" applyProtection="1">
      <alignment horizontal="left" vertical="center" indent="3"/>
    </xf>
    <xf numFmtId="0" fontId="50" fillId="0" borderId="4" xfId="13" applyNumberFormat="1" applyFont="1" applyBorder="1" applyAlignment="1" applyProtection="1">
      <alignment horizontal="left" vertical="center" wrapText="1" indent="1"/>
    </xf>
    <xf numFmtId="2" fontId="50" fillId="0" borderId="4" xfId="12" applyNumberFormat="1" applyFont="1" applyBorder="1" applyAlignment="1" applyProtection="1">
      <alignment horizontal="center" vertical="center"/>
    </xf>
    <xf numFmtId="165" fontId="50" fillId="0" borderId="4" xfId="12" applyNumberFormat="1" applyFont="1" applyBorder="1" applyAlignment="1" applyProtection="1">
      <alignment horizontal="center" vertical="center"/>
    </xf>
    <xf numFmtId="165" fontId="50" fillId="0" borderId="4" xfId="13" applyFont="1" applyBorder="1" applyAlignment="1" applyProtection="1">
      <alignment vertical="center"/>
    </xf>
    <xf numFmtId="165" fontId="50" fillId="0" borderId="4" xfId="13" applyFont="1" applyBorder="1" applyAlignment="1" applyProtection="1">
      <alignment horizontal="right" vertical="center"/>
    </xf>
    <xf numFmtId="165" fontId="50" fillId="0" borderId="25" xfId="13" applyFont="1" applyBorder="1" applyAlignment="1" applyProtection="1">
      <alignment vertical="center"/>
    </xf>
    <xf numFmtId="165" fontId="50" fillId="0" borderId="0" xfId="2" applyNumberFormat="1" applyFont="1" applyAlignment="1">
      <alignment vertical="center"/>
    </xf>
    <xf numFmtId="0" fontId="50" fillId="0" borderId="4" xfId="12" applyFont="1" applyBorder="1" applyAlignment="1" applyProtection="1">
      <alignment horizontal="left" vertical="center" wrapText="1" indent="1"/>
    </xf>
    <xf numFmtId="0" fontId="48" fillId="0" borderId="12" xfId="12" applyFont="1" applyBorder="1" applyAlignment="1" applyProtection="1">
      <alignment horizontal="left" vertical="center" indent="3"/>
    </xf>
    <xf numFmtId="165" fontId="50" fillId="0" borderId="4" xfId="14" applyNumberFormat="1" applyFont="1" applyBorder="1" applyAlignment="1" applyProtection="1">
      <alignment vertical="center"/>
    </xf>
    <xf numFmtId="165" fontId="50" fillId="0" borderId="4" xfId="13" applyFont="1" applyBorder="1" applyAlignment="1" applyProtection="1">
      <alignment horizontal="right" vertical="center" indent="1"/>
    </xf>
    <xf numFmtId="165" fontId="50" fillId="0" borderId="4" xfId="12" applyNumberFormat="1" applyFont="1" applyBorder="1" applyAlignment="1" applyProtection="1">
      <alignment vertical="center"/>
    </xf>
    <xf numFmtId="165" fontId="48" fillId="10" borderId="4" xfId="13" applyFont="1" applyFill="1" applyBorder="1" applyAlignment="1" applyProtection="1">
      <alignment vertical="center"/>
    </xf>
    <xf numFmtId="165" fontId="48" fillId="10" borderId="4" xfId="13" applyFont="1" applyFill="1" applyBorder="1" applyAlignment="1" applyProtection="1">
      <alignment horizontal="right" vertical="center" indent="2"/>
    </xf>
    <xf numFmtId="165" fontId="48" fillId="0" borderId="25" xfId="12" applyNumberFormat="1" applyFont="1" applyBorder="1" applyAlignment="1" applyProtection="1">
      <alignment horizontal="center" vertical="center"/>
    </xf>
    <xf numFmtId="0" fontId="48" fillId="9" borderId="4" xfId="12" applyFont="1" applyFill="1" applyBorder="1" applyAlignment="1" applyProtection="1">
      <alignment vertical="center" wrapText="1"/>
    </xf>
    <xf numFmtId="165" fontId="50" fillId="9" borderId="4" xfId="13" applyFont="1" applyFill="1" applyBorder="1" applyAlignment="1" applyProtection="1">
      <alignment horizontal="center" vertical="center"/>
    </xf>
    <xf numFmtId="165" fontId="50" fillId="9" borderId="4" xfId="14" applyNumberFormat="1" applyFont="1" applyFill="1" applyBorder="1" applyAlignment="1" applyProtection="1">
      <alignment horizontal="right" vertical="center" indent="1"/>
    </xf>
    <xf numFmtId="165" fontId="50" fillId="9" borderId="4" xfId="13" applyFont="1" applyFill="1" applyBorder="1" applyAlignment="1" applyProtection="1">
      <alignment horizontal="right" vertical="center" indent="2"/>
    </xf>
    <xf numFmtId="165" fontId="50" fillId="9" borderId="25" xfId="12" applyNumberFormat="1" applyFont="1" applyFill="1" applyBorder="1" applyAlignment="1" applyProtection="1">
      <alignment horizontal="center" vertical="center"/>
    </xf>
    <xf numFmtId="2" fontId="50" fillId="0" borderId="4" xfId="15" applyNumberFormat="1" applyFont="1" applyBorder="1" applyAlignment="1">
      <alignment horizontal="center" vertical="center"/>
    </xf>
    <xf numFmtId="0" fontId="50" fillId="0" borderId="12" xfId="13" applyNumberFormat="1" applyFont="1" applyBorder="1" applyAlignment="1" applyProtection="1">
      <alignment horizontal="left" vertical="center" wrapText="1" indent="3"/>
    </xf>
    <xf numFmtId="0" fontId="53" fillId="8" borderId="4" xfId="12" applyFont="1" applyFill="1" applyBorder="1" applyAlignment="1" applyProtection="1">
      <alignment horizontal="left" vertical="center" wrapText="1" indent="2"/>
    </xf>
    <xf numFmtId="165" fontId="53" fillId="0" borderId="4" xfId="13" applyFont="1" applyBorder="1" applyAlignment="1" applyProtection="1">
      <alignment vertical="center"/>
    </xf>
    <xf numFmtId="165" fontId="53" fillId="0" borderId="4" xfId="13" applyFont="1" applyBorder="1" applyAlignment="1" applyProtection="1">
      <alignment horizontal="center" vertical="center"/>
    </xf>
    <xf numFmtId="165" fontId="48" fillId="0" borderId="25" xfId="13" applyFont="1" applyBorder="1" applyAlignment="1" applyProtection="1">
      <alignment horizontal="right" vertical="center"/>
    </xf>
    <xf numFmtId="0" fontId="51" fillId="0" borderId="0" xfId="0" applyFont="1"/>
    <xf numFmtId="165" fontId="50" fillId="0" borderId="4" xfId="16" applyFont="1" applyFill="1" applyBorder="1" applyAlignment="1" applyProtection="1">
      <alignment horizontal="center" vertical="center"/>
    </xf>
    <xf numFmtId="165" fontId="51" fillId="0" borderId="4" xfId="0" applyNumberFormat="1" applyFont="1" applyBorder="1" applyAlignment="1">
      <alignment horizontal="center" vertical="center"/>
    </xf>
    <xf numFmtId="166" fontId="48" fillId="0" borderId="12" xfId="15" applyNumberFormat="1" applyFont="1" applyBorder="1" applyAlignment="1">
      <alignment horizontal="left" vertical="center" indent="3"/>
    </xf>
    <xf numFmtId="0" fontId="55" fillId="0" borderId="4" xfId="13" applyNumberFormat="1" applyFont="1" applyBorder="1" applyAlignment="1" applyProtection="1">
      <alignment horizontal="left" vertical="center" wrapText="1" indent="1"/>
    </xf>
    <xf numFmtId="165" fontId="50" fillId="0" borderId="4" xfId="14" applyNumberFormat="1" applyFont="1" applyBorder="1" applyAlignment="1" applyProtection="1">
      <alignment horizontal="right" vertical="center" indent="1"/>
    </xf>
    <xf numFmtId="165" fontId="50" fillId="0" borderId="4" xfId="13" applyFont="1" applyBorder="1" applyAlignment="1" applyProtection="1">
      <alignment horizontal="right" vertical="center" indent="2"/>
    </xf>
    <xf numFmtId="165" fontId="50" fillId="0" borderId="25" xfId="12" applyNumberFormat="1" applyFont="1" applyBorder="1" applyAlignment="1" applyProtection="1">
      <alignment horizontal="center" vertical="center"/>
    </xf>
    <xf numFmtId="0" fontId="50" fillId="0" borderId="12" xfId="10" applyNumberFormat="1" applyFont="1" applyFill="1" applyBorder="1" applyAlignment="1">
      <alignment horizontal="left" vertical="center" wrapText="1" indent="3"/>
    </xf>
    <xf numFmtId="0" fontId="52" fillId="0" borderId="4" xfId="13" applyNumberFormat="1" applyFont="1" applyBorder="1" applyAlignment="1" applyProtection="1">
      <alignment horizontal="left" vertical="center" wrapText="1" indent="2"/>
    </xf>
    <xf numFmtId="165" fontId="50" fillId="11" borderId="0" xfId="13" applyFont="1" applyFill="1" applyProtection="1"/>
    <xf numFmtId="165" fontId="50" fillId="11" borderId="0" xfId="12" applyNumberFormat="1" applyFont="1" applyFill="1" applyProtection="1"/>
    <xf numFmtId="0" fontId="50" fillId="0" borderId="4" xfId="13" applyNumberFormat="1" applyFont="1" applyBorder="1" applyAlignment="1" applyProtection="1">
      <alignment horizontal="left" vertical="center" wrapText="1" indent="2"/>
    </xf>
    <xf numFmtId="0" fontId="50" fillId="0" borderId="4" xfId="12" applyFont="1" applyBorder="1" applyAlignment="1" applyProtection="1">
      <alignment horizontal="left" vertical="center" wrapText="1"/>
    </xf>
    <xf numFmtId="165" fontId="49" fillId="0" borderId="4" xfId="13" applyFont="1" applyBorder="1" applyAlignment="1" applyProtection="1">
      <alignment horizontal="right" vertical="center" indent="1"/>
    </xf>
    <xf numFmtId="165" fontId="48" fillId="0" borderId="4" xfId="13" applyFont="1" applyBorder="1" applyAlignment="1" applyProtection="1">
      <alignment vertical="center"/>
    </xf>
    <xf numFmtId="165" fontId="48" fillId="0" borderId="4" xfId="13" applyFont="1" applyBorder="1" applyAlignment="1" applyProtection="1">
      <alignment horizontal="right" vertical="center" indent="2"/>
    </xf>
    <xf numFmtId="165" fontId="50" fillId="0" borderId="25" xfId="12" applyNumberFormat="1" applyFont="1" applyBorder="1" applyProtection="1"/>
    <xf numFmtId="165" fontId="50" fillId="0" borderId="25" xfId="13" applyFont="1" applyBorder="1" applyAlignment="1" applyProtection="1">
      <alignment horizontal="right" vertical="center"/>
    </xf>
    <xf numFmtId="0" fontId="50" fillId="0" borderId="4" xfId="12" applyFont="1" applyBorder="1" applyAlignment="1" applyProtection="1">
      <alignment horizontal="left" vertical="center" wrapText="1" indent="2"/>
    </xf>
    <xf numFmtId="0" fontId="50" fillId="8" borderId="0" xfId="12" applyFont="1" applyFill="1" applyAlignment="1" applyProtection="1">
      <alignment vertical="center"/>
    </xf>
    <xf numFmtId="0" fontId="53" fillId="0" borderId="4" xfId="12" applyFont="1" applyBorder="1" applyAlignment="1" applyProtection="1">
      <alignment horizontal="left" vertical="center" wrapText="1" indent="2"/>
    </xf>
    <xf numFmtId="0" fontId="56" fillId="0" borderId="4" xfId="13" applyNumberFormat="1" applyFont="1" applyBorder="1" applyAlignment="1" applyProtection="1">
      <alignment horizontal="left" vertical="center" wrapText="1" indent="2"/>
    </xf>
    <xf numFmtId="172" fontId="50" fillId="0" borderId="4" xfId="13" applyNumberFormat="1" applyFont="1" applyBorder="1" applyAlignment="1" applyProtection="1">
      <alignment horizontal="right" vertical="center"/>
    </xf>
    <xf numFmtId="9" fontId="50" fillId="0" borderId="4" xfId="3" applyFont="1" applyFill="1" applyBorder="1" applyAlignment="1" applyProtection="1">
      <alignment horizontal="right" vertical="center" indent="1"/>
    </xf>
    <xf numFmtId="0" fontId="53" fillId="0" borderId="4" xfId="13" applyNumberFormat="1" applyFont="1" applyBorder="1" applyAlignment="1" applyProtection="1">
      <alignment horizontal="left" vertical="center" wrapText="1" indent="2"/>
    </xf>
    <xf numFmtId="166" fontId="50" fillId="0" borderId="12" xfId="15" applyNumberFormat="1" applyFont="1" applyBorder="1" applyAlignment="1">
      <alignment horizontal="left" vertical="center" indent="3"/>
    </xf>
    <xf numFmtId="0" fontId="53" fillId="0" borderId="4" xfId="13" applyNumberFormat="1" applyFont="1" applyBorder="1" applyAlignment="1" applyProtection="1">
      <alignment horizontal="left" vertical="center" wrapText="1" indent="1"/>
    </xf>
    <xf numFmtId="0" fontId="48" fillId="9" borderId="12" xfId="2" applyFont="1" applyFill="1" applyBorder="1" applyAlignment="1">
      <alignment horizontal="left" vertical="center" indent="3"/>
    </xf>
    <xf numFmtId="0" fontId="50" fillId="9" borderId="4" xfId="7" applyNumberFormat="1" applyFont="1" applyFill="1" applyBorder="1" applyAlignment="1">
      <alignment horizontal="center" vertical="center"/>
    </xf>
    <xf numFmtId="2" fontId="50" fillId="9" borderId="4" xfId="2" applyNumberFormat="1" applyFont="1" applyFill="1" applyBorder="1" applyAlignment="1">
      <alignment horizontal="center" vertical="center"/>
    </xf>
    <xf numFmtId="165" fontId="50" fillId="9" borderId="4" xfId="2" applyNumberFormat="1" applyFont="1" applyFill="1" applyBorder="1" applyAlignment="1">
      <alignment horizontal="center" vertical="center"/>
    </xf>
    <xf numFmtId="165" fontId="50" fillId="9" borderId="4" xfId="17" applyNumberFormat="1" applyFont="1" applyFill="1" applyBorder="1" applyAlignment="1">
      <alignment vertical="center"/>
    </xf>
    <xf numFmtId="165" fontId="50" fillId="9" borderId="4" xfId="7" applyFont="1" applyFill="1" applyBorder="1" applyAlignment="1">
      <alignment horizontal="right" vertical="center" indent="1"/>
    </xf>
    <xf numFmtId="165" fontId="48" fillId="9" borderId="4" xfId="7" applyFont="1" applyFill="1" applyBorder="1" applyAlignment="1">
      <alignment vertical="center"/>
    </xf>
    <xf numFmtId="165" fontId="48" fillId="9" borderId="4" xfId="7" applyFont="1" applyFill="1" applyBorder="1" applyAlignment="1">
      <alignment horizontal="right" vertical="center" indent="2"/>
    </xf>
    <xf numFmtId="165" fontId="48" fillId="9" borderId="25" xfId="2" applyNumberFormat="1" applyFont="1" applyFill="1" applyBorder="1" applyAlignment="1">
      <alignment horizontal="center" vertical="center"/>
    </xf>
    <xf numFmtId="0" fontId="48" fillId="0" borderId="4" xfId="12" applyFont="1" applyBorder="1" applyAlignment="1" applyProtection="1">
      <alignment horizontal="left" vertical="center" indent="3"/>
    </xf>
    <xf numFmtId="0" fontId="48" fillId="0" borderId="4" xfId="12" applyFont="1" applyBorder="1" applyAlignment="1" applyProtection="1">
      <alignment horizontal="left" vertical="center" indent="2"/>
    </xf>
    <xf numFmtId="165" fontId="50" fillId="0" borderId="4" xfId="16" applyFont="1" applyBorder="1" applyAlignment="1" applyProtection="1">
      <alignment horizontal="right" vertical="center"/>
    </xf>
    <xf numFmtId="165" fontId="50" fillId="0" borderId="4" xfId="12" applyNumberFormat="1" applyFont="1" applyBorder="1" applyProtection="1"/>
    <xf numFmtId="165" fontId="57" fillId="0" borderId="0" xfId="13" applyFont="1" applyProtection="1"/>
    <xf numFmtId="165" fontId="57" fillId="0" borderId="0" xfId="12" applyNumberFormat="1" applyFont="1" applyProtection="1"/>
    <xf numFmtId="166" fontId="50" fillId="0" borderId="4" xfId="13" applyNumberFormat="1" applyFont="1" applyBorder="1" applyAlignment="1" applyProtection="1">
      <alignment horizontal="left" vertical="center" indent="3"/>
    </xf>
    <xf numFmtId="166" fontId="50" fillId="0" borderId="4" xfId="13" applyNumberFormat="1" applyFont="1" applyBorder="1" applyAlignment="1" applyProtection="1">
      <alignment horizontal="left" vertical="center" wrapText="1" indent="3"/>
    </xf>
    <xf numFmtId="1" fontId="50" fillId="0" borderId="4" xfId="13" applyNumberFormat="1" applyFont="1" applyBorder="1" applyAlignment="1" applyProtection="1">
      <alignment horizontal="center" vertical="center"/>
    </xf>
    <xf numFmtId="165" fontId="50" fillId="0" borderId="4" xfId="16" applyFont="1" applyBorder="1" applyAlignment="1" applyProtection="1">
      <alignment horizontal="center" vertical="center"/>
    </xf>
    <xf numFmtId="0" fontId="50" fillId="0" borderId="4" xfId="13" applyNumberFormat="1" applyFont="1" applyBorder="1" applyAlignment="1" applyProtection="1">
      <alignment horizontal="center" vertical="center" wrapText="1"/>
    </xf>
    <xf numFmtId="0" fontId="50" fillId="0" borderId="12" xfId="12" applyFont="1" applyBorder="1" applyAlignment="1" applyProtection="1">
      <alignment horizontal="left" indent="3"/>
    </xf>
    <xf numFmtId="0" fontId="50" fillId="0" borderId="4" xfId="12" applyFont="1" applyBorder="1" applyAlignment="1" applyProtection="1">
      <alignment horizontal="left" wrapText="1"/>
    </xf>
    <xf numFmtId="165" fontId="50" fillId="0" borderId="4" xfId="12" applyNumberFormat="1" applyFont="1" applyBorder="1" applyAlignment="1" applyProtection="1">
      <alignment horizontal="center"/>
    </xf>
    <xf numFmtId="2" fontId="50" fillId="0" borderId="4" xfId="12" applyNumberFormat="1" applyFont="1" applyBorder="1" applyAlignment="1" applyProtection="1">
      <alignment horizontal="center"/>
    </xf>
    <xf numFmtId="165" fontId="50" fillId="0" borderId="0" xfId="10" applyFont="1" applyProtection="1"/>
    <xf numFmtId="0" fontId="48" fillId="9" borderId="12" xfId="18" applyNumberFormat="1" applyFont="1" applyFill="1" applyBorder="1" applyAlignment="1" applyProtection="1">
      <alignment horizontal="left" vertical="center" indent="3"/>
    </xf>
    <xf numFmtId="0" fontId="54" fillId="9" borderId="4" xfId="18" applyNumberFormat="1" applyFont="1" applyFill="1" applyBorder="1" applyAlignment="1" applyProtection="1">
      <alignment horizontal="left" vertical="center"/>
    </xf>
    <xf numFmtId="43" fontId="50" fillId="9" borderId="4" xfId="18" applyFont="1" applyFill="1" applyBorder="1" applyAlignment="1" applyProtection="1">
      <alignment horizontal="right" vertical="center"/>
    </xf>
    <xf numFmtId="43" fontId="51" fillId="9" borderId="4" xfId="18" applyFont="1" applyFill="1" applyBorder="1" applyAlignment="1" applyProtection="1">
      <alignment horizontal="center" vertical="center"/>
    </xf>
    <xf numFmtId="43" fontId="51" fillId="9" borderId="4" xfId="18" applyFont="1" applyFill="1" applyBorder="1" applyAlignment="1" applyProtection="1">
      <alignment horizontal="right" vertical="center"/>
    </xf>
    <xf numFmtId="0" fontId="50" fillId="9" borderId="4" xfId="18" applyNumberFormat="1" applyFont="1" applyFill="1" applyBorder="1" applyAlignment="1" applyProtection="1">
      <alignment horizontal="right" vertical="center"/>
    </xf>
    <xf numFmtId="43" fontId="50" fillId="9" borderId="25" xfId="18" applyFont="1" applyFill="1" applyBorder="1" applyAlignment="1" applyProtection="1">
      <alignment horizontal="right" vertical="center"/>
    </xf>
    <xf numFmtId="165" fontId="50" fillId="0" borderId="0" xfId="15" applyNumberFormat="1" applyFont="1">
      <alignment vertical="center"/>
    </xf>
    <xf numFmtId="165" fontId="59" fillId="0" borderId="4" xfId="19" applyNumberFormat="1" applyFont="1" applyBorder="1" applyAlignment="1" applyProtection="1">
      <alignment horizontal="center" vertical="center"/>
    </xf>
    <xf numFmtId="2" fontId="59" fillId="0" borderId="4" xfId="19" applyNumberFormat="1" applyFont="1" applyBorder="1" applyAlignment="1" applyProtection="1">
      <alignment horizontal="center" vertical="center"/>
    </xf>
    <xf numFmtId="165" fontId="59" fillId="0" borderId="4" xfId="19" applyNumberFormat="1" applyFont="1" applyBorder="1" applyAlignment="1" applyProtection="1">
      <alignment vertical="center"/>
    </xf>
    <xf numFmtId="165" fontId="60" fillId="0" borderId="4" xfId="13" applyFont="1" applyBorder="1" applyAlignment="1" applyProtection="1">
      <alignment horizontal="right" vertical="center" indent="1"/>
    </xf>
    <xf numFmtId="165" fontId="59" fillId="0" borderId="4" xfId="13" applyFont="1" applyBorder="1" applyAlignment="1" applyProtection="1">
      <alignment horizontal="right" vertical="center" indent="1"/>
    </xf>
    <xf numFmtId="165" fontId="60" fillId="0" borderId="4" xfId="13" applyFont="1" applyBorder="1" applyAlignment="1" applyProtection="1">
      <alignment horizontal="right" vertical="center" indent="2"/>
    </xf>
    <xf numFmtId="165" fontId="59" fillId="0" borderId="4" xfId="19" applyNumberFormat="1" applyFont="1" applyBorder="1" applyProtection="1"/>
    <xf numFmtId="165" fontId="61" fillId="0" borderId="0" xfId="19" applyNumberFormat="1" applyFont="1" applyAlignment="1" applyProtection="1">
      <alignment vertical="center"/>
    </xf>
    <xf numFmtId="0" fontId="59" fillId="0" borderId="4" xfId="19" applyFont="1" applyBorder="1" applyAlignment="1" applyProtection="1">
      <alignment horizontal="left" vertical="center" wrapText="1" indent="2"/>
    </xf>
    <xf numFmtId="165" fontId="59" fillId="0" borderId="4" xfId="13" applyFont="1" applyBorder="1" applyAlignment="1" applyProtection="1">
      <alignment vertical="center"/>
    </xf>
    <xf numFmtId="165" fontId="59" fillId="0" borderId="4" xfId="13" applyFont="1" applyBorder="1" applyAlignment="1" applyProtection="1">
      <alignment horizontal="right" vertical="center"/>
    </xf>
    <xf numFmtId="173" fontId="59" fillId="0" borderId="4" xfId="19" applyNumberFormat="1" applyFont="1" applyBorder="1" applyAlignment="1" applyProtection="1">
      <alignment horizontal="center" vertical="center"/>
    </xf>
    <xf numFmtId="165" fontId="61" fillId="11" borderId="0" xfId="19" applyNumberFormat="1" applyFont="1" applyFill="1" applyAlignment="1" applyProtection="1">
      <alignment vertical="center"/>
    </xf>
    <xf numFmtId="0" fontId="50" fillId="0" borderId="12" xfId="10" applyNumberFormat="1" applyFont="1" applyBorder="1" applyAlignment="1" applyProtection="1">
      <alignment horizontal="left" vertical="top" wrapText="1" indent="3"/>
    </xf>
    <xf numFmtId="0" fontId="50" fillId="0" borderId="4" xfId="10" applyNumberFormat="1" applyFont="1" applyBorder="1" applyAlignment="1" applyProtection="1">
      <alignment horizontal="left" vertical="center" wrapText="1" indent="2"/>
    </xf>
    <xf numFmtId="173" fontId="50" fillId="0" borderId="4" xfId="10" applyNumberFormat="1" applyFont="1" applyBorder="1" applyAlignment="1" applyProtection="1">
      <alignment horizontal="right" vertical="center"/>
    </xf>
    <xf numFmtId="165" fontId="50" fillId="0" borderId="4" xfId="10" applyFont="1" applyBorder="1" applyAlignment="1" applyProtection="1">
      <alignment horizontal="center" vertical="center"/>
    </xf>
    <xf numFmtId="165" fontId="50" fillId="0" borderId="4" xfId="10" applyFont="1" applyBorder="1" applyAlignment="1" applyProtection="1">
      <alignment horizontal="right" vertical="center"/>
    </xf>
    <xf numFmtId="165" fontId="50" fillId="0" borderId="4" xfId="10" applyFont="1" applyBorder="1" applyAlignment="1" applyProtection="1">
      <alignment vertical="center"/>
    </xf>
    <xf numFmtId="165" fontId="50" fillId="0" borderId="25" xfId="10" applyFont="1" applyBorder="1" applyAlignment="1" applyProtection="1">
      <alignment vertical="center"/>
    </xf>
    <xf numFmtId="165" fontId="48" fillId="0" borderId="25" xfId="13" applyFont="1" applyBorder="1" applyAlignment="1" applyProtection="1">
      <alignment horizontal="right" vertical="center" wrapText="1"/>
    </xf>
    <xf numFmtId="0" fontId="51" fillId="0" borderId="0" xfId="15" applyFont="1" applyAlignment="1">
      <alignment horizontal="center" vertical="center"/>
    </xf>
    <xf numFmtId="0" fontId="51" fillId="0" borderId="0" xfId="15" applyFont="1" applyAlignment="1"/>
    <xf numFmtId="165" fontId="48" fillId="0" borderId="28" xfId="13" applyFont="1" applyBorder="1" applyAlignment="1" applyProtection="1">
      <alignment vertical="center" wrapText="1"/>
    </xf>
    <xf numFmtId="165" fontId="55" fillId="0" borderId="0" xfId="12" applyNumberFormat="1" applyFont="1" applyAlignment="1" applyProtection="1">
      <alignment horizontal="left" vertical="center" wrapText="1" indent="3"/>
    </xf>
    <xf numFmtId="165" fontId="55" fillId="0" borderId="0" xfId="12" applyNumberFormat="1" applyFont="1" applyAlignment="1" applyProtection="1">
      <alignment horizontal="right" wrapText="1"/>
    </xf>
    <xf numFmtId="0" fontId="50" fillId="0" borderId="0" xfId="12" applyFont="1" applyAlignment="1" applyProtection="1">
      <alignment horizontal="left" wrapText="1"/>
    </xf>
    <xf numFmtId="165" fontId="51" fillId="0" borderId="0" xfId="21" applyNumberFormat="1" applyFont="1" applyAlignment="1">
      <alignment horizontal="center"/>
    </xf>
    <xf numFmtId="2" fontId="51" fillId="0" borderId="0" xfId="21" applyNumberFormat="1" applyFont="1" applyAlignment="1">
      <alignment horizontal="center"/>
    </xf>
    <xf numFmtId="165" fontId="51" fillId="0" borderId="0" xfId="21" applyNumberFormat="1" applyFont="1" applyAlignment="1"/>
    <xf numFmtId="165" fontId="51" fillId="0" borderId="0" xfId="15" applyNumberFormat="1" applyFont="1" applyAlignment="1"/>
    <xf numFmtId="165" fontId="62" fillId="0" borderId="0" xfId="21" applyNumberFormat="1" applyFont="1" applyAlignment="1"/>
    <xf numFmtId="165" fontId="54" fillId="0" borderId="0" xfId="21" applyNumberFormat="1" applyFont="1" applyAlignment="1"/>
    <xf numFmtId="165" fontId="48" fillId="0" borderId="0" xfId="15" applyNumberFormat="1" applyFont="1" applyAlignment="1"/>
    <xf numFmtId="2" fontId="50" fillId="0" borderId="0" xfId="15" applyNumberFormat="1" applyFont="1" applyAlignment="1">
      <alignment horizontal="center"/>
    </xf>
    <xf numFmtId="165" fontId="50" fillId="0" borderId="0" xfId="15" applyNumberFormat="1" applyFont="1" applyAlignment="1"/>
    <xf numFmtId="165" fontId="63" fillId="0" borderId="0" xfId="21" applyNumberFormat="1" applyFont="1" applyAlignment="1"/>
    <xf numFmtId="165" fontId="64" fillId="0" borderId="0" xfId="15" applyNumberFormat="1" applyFont="1" applyAlignment="1"/>
    <xf numFmtId="0" fontId="50" fillId="0" borderId="0" xfId="15" applyFont="1" applyAlignment="1"/>
    <xf numFmtId="165" fontId="63" fillId="0" borderId="0" xfId="15" applyNumberFormat="1" applyFont="1" applyAlignment="1"/>
    <xf numFmtId="0" fontId="50" fillId="0" borderId="0" xfId="0" applyFont="1" applyAlignment="1">
      <alignment vertical="top"/>
    </xf>
    <xf numFmtId="0" fontId="50" fillId="0" borderId="0" xfId="0" applyFont="1"/>
    <xf numFmtId="0" fontId="50" fillId="0" borderId="0" xfId="21" applyFont="1" applyAlignment="1">
      <alignment horizontal="left" indent="3"/>
    </xf>
    <xf numFmtId="165" fontId="50" fillId="0" borderId="0" xfId="21" applyNumberFormat="1" applyFont="1" applyAlignment="1">
      <alignment horizontal="center"/>
    </xf>
    <xf numFmtId="0" fontId="50" fillId="0" borderId="0" xfId="21" applyFont="1" applyAlignment="1">
      <alignment horizontal="left" wrapText="1"/>
    </xf>
    <xf numFmtId="2" fontId="50" fillId="0" borderId="0" xfId="21" applyNumberFormat="1" applyFont="1" applyAlignment="1">
      <alignment horizontal="center"/>
    </xf>
    <xf numFmtId="165" fontId="50" fillId="0" borderId="0" xfId="21" applyNumberFormat="1" applyFont="1" applyAlignment="1"/>
    <xf numFmtId="2" fontId="50" fillId="0" borderId="0" xfId="21" applyNumberFormat="1" applyFont="1" applyAlignment="1"/>
    <xf numFmtId="165" fontId="64" fillId="0" borderId="0" xfId="21" applyNumberFormat="1" applyFont="1" applyAlignment="1"/>
    <xf numFmtId="0" fontId="64" fillId="0" borderId="0" xfId="21" applyFont="1" applyAlignment="1">
      <alignment horizontal="left" indent="3"/>
    </xf>
    <xf numFmtId="0" fontId="64" fillId="0" borderId="0" xfId="21" applyFont="1" applyAlignment="1"/>
    <xf numFmtId="165" fontId="64" fillId="0" borderId="0" xfId="21" applyNumberFormat="1" applyFont="1" applyAlignment="1">
      <alignment horizontal="center"/>
    </xf>
    <xf numFmtId="165" fontId="48" fillId="0" borderId="0" xfId="21" applyNumberFormat="1" applyFont="1" applyAlignment="1">
      <alignment horizontal="left" indent="3"/>
    </xf>
    <xf numFmtId="0" fontId="50" fillId="0" borderId="0" xfId="21" applyFont="1" applyAlignment="1"/>
    <xf numFmtId="0" fontId="48" fillId="0" borderId="0" xfId="21" applyFont="1" applyAlignment="1"/>
    <xf numFmtId="165" fontId="50" fillId="0" borderId="0" xfId="21" applyNumberFormat="1" applyFont="1" applyAlignment="1">
      <alignment horizontal="left" indent="3"/>
    </xf>
    <xf numFmtId="165" fontId="54" fillId="0" borderId="0" xfId="15" applyNumberFormat="1" applyFont="1" applyAlignment="1"/>
    <xf numFmtId="2" fontId="51" fillId="0" borderId="0" xfId="15" applyNumberFormat="1" applyFont="1" applyAlignment="1"/>
    <xf numFmtId="165" fontId="51" fillId="0" borderId="0" xfId="15" applyNumberFormat="1" applyFont="1" applyAlignment="1">
      <alignment horizontal="center"/>
    </xf>
    <xf numFmtId="2" fontId="51" fillId="0" borderId="0" xfId="15" applyNumberFormat="1" applyFont="1" applyAlignment="1">
      <alignment horizontal="center"/>
    </xf>
    <xf numFmtId="0" fontId="51" fillId="0" borderId="4" xfId="0" applyFont="1" applyBorder="1" applyAlignment="1">
      <alignment horizontal="left" vertical="center" wrapText="1" indent="1"/>
    </xf>
    <xf numFmtId="2" fontId="50" fillId="0" borderId="4" xfId="13" applyNumberFormat="1" applyFont="1" applyBorder="1" applyAlignment="1" applyProtection="1">
      <alignment horizontal="center" vertical="center"/>
    </xf>
    <xf numFmtId="1" fontId="50" fillId="0" borderId="4" xfId="4" applyNumberFormat="1" applyFont="1" applyFill="1" applyBorder="1" applyAlignment="1" applyProtection="1">
      <alignment horizontal="center" vertical="center"/>
    </xf>
    <xf numFmtId="1" fontId="50" fillId="0" borderId="4" xfId="4" applyNumberFormat="1" applyFont="1" applyFill="1" applyBorder="1" applyAlignment="1" applyProtection="1">
      <alignment horizontal="center" vertical="center" wrapText="1"/>
    </xf>
    <xf numFmtId="0" fontId="52" fillId="0" borderId="4" xfId="13" applyNumberFormat="1" applyFont="1" applyBorder="1" applyAlignment="1" applyProtection="1">
      <alignment horizontal="center" vertical="center" wrapText="1"/>
    </xf>
    <xf numFmtId="0" fontId="53" fillId="0" borderId="4" xfId="13" applyNumberFormat="1" applyFont="1" applyBorder="1" applyAlignment="1" applyProtection="1">
      <alignment horizontal="center" vertical="center" wrapText="1"/>
    </xf>
    <xf numFmtId="1" fontId="50" fillId="0" borderId="4" xfId="12" applyNumberFormat="1" applyFont="1" applyBorder="1" applyAlignment="1" applyProtection="1">
      <alignment horizontal="center" vertical="center"/>
    </xf>
    <xf numFmtId="2" fontId="48" fillId="0" borderId="12" xfId="15" applyNumberFormat="1" applyFont="1" applyBorder="1" applyAlignment="1">
      <alignment horizontal="left" vertical="center" indent="3"/>
    </xf>
    <xf numFmtId="165" fontId="51" fillId="0" borderId="0" xfId="1" applyFont="1" applyAlignment="1">
      <alignment horizontal="center" vertical="center"/>
    </xf>
    <xf numFmtId="1" fontId="50" fillId="0" borderId="4" xfId="13" applyNumberFormat="1" applyFont="1" applyBorder="1" applyAlignment="1" applyProtection="1">
      <alignment horizontal="center" vertical="center" wrapText="1"/>
    </xf>
    <xf numFmtId="166" fontId="50" fillId="0" borderId="4" xfId="13" applyNumberFormat="1" applyFont="1" applyBorder="1" applyAlignment="1" applyProtection="1">
      <alignment horizontal="center" vertical="center" wrapText="1"/>
    </xf>
    <xf numFmtId="166" fontId="50" fillId="0" borderId="4" xfId="13" applyNumberFormat="1" applyFont="1" applyBorder="1" applyAlignment="1" applyProtection="1">
      <alignment horizontal="center" vertical="center"/>
    </xf>
    <xf numFmtId="0" fontId="59" fillId="0" borderId="4" xfId="19" applyFont="1" applyBorder="1" applyAlignment="1" applyProtection="1">
      <alignment horizontal="left" vertical="center" wrapText="1" indent="1"/>
    </xf>
    <xf numFmtId="0" fontId="50" fillId="0" borderId="4" xfId="19" applyFont="1" applyBorder="1" applyAlignment="1" applyProtection="1">
      <alignment horizontal="left" vertical="center" wrapText="1" indent="2"/>
    </xf>
    <xf numFmtId="1" fontId="50" fillId="0" borderId="4" xfId="1" applyNumberFormat="1" applyFont="1" applyBorder="1" applyAlignment="1" applyProtection="1">
      <alignment horizontal="center" vertical="center"/>
    </xf>
    <xf numFmtId="2" fontId="50" fillId="0" borderId="4" xfId="19" applyNumberFormat="1" applyFont="1" applyBorder="1" applyAlignment="1" applyProtection="1">
      <alignment horizontal="center" vertical="center"/>
    </xf>
    <xf numFmtId="165" fontId="50" fillId="0" borderId="4" xfId="19" applyNumberFormat="1" applyFont="1" applyBorder="1" applyAlignment="1" applyProtection="1">
      <alignment horizontal="center" vertical="center"/>
    </xf>
    <xf numFmtId="0" fontId="50" fillId="0" borderId="4" xfId="19" applyFont="1" applyBorder="1" applyAlignment="1" applyProtection="1">
      <alignment horizontal="center" vertical="center"/>
    </xf>
    <xf numFmtId="0" fontId="50" fillId="0" borderId="4" xfId="19" applyFont="1" applyBorder="1" applyAlignment="1" applyProtection="1">
      <alignment horizontal="left" vertical="center" wrapText="1" indent="1"/>
    </xf>
    <xf numFmtId="0" fontId="51" fillId="0" borderId="0" xfId="21" applyFont="1" applyAlignment="1"/>
    <xf numFmtId="0" fontId="51" fillId="0" borderId="0" xfId="21" applyFont="1" applyAlignment="1">
      <alignment wrapText="1"/>
    </xf>
    <xf numFmtId="2" fontId="51" fillId="0" borderId="0" xfId="21" applyNumberFormat="1" applyFont="1" applyAlignment="1"/>
    <xf numFmtId="0" fontId="54" fillId="0" borderId="0" xfId="21" applyFont="1" applyAlignment="1">
      <alignment vertical="center" wrapText="1"/>
    </xf>
    <xf numFmtId="165" fontId="54" fillId="0" borderId="0" xfId="21" applyNumberFormat="1" applyFont="1">
      <alignment vertical="center"/>
    </xf>
    <xf numFmtId="2" fontId="54" fillId="0" borderId="0" xfId="21" applyNumberFormat="1" applyFont="1">
      <alignment vertical="center"/>
    </xf>
    <xf numFmtId="165" fontId="50" fillId="0" borderId="0" xfId="10" applyFont="1" applyAlignment="1" applyProtection="1"/>
    <xf numFmtId="0" fontId="53" fillId="0" borderId="0" xfId="21" applyFont="1" applyAlignment="1">
      <alignment vertical="center" wrapText="1"/>
    </xf>
    <xf numFmtId="165" fontId="53" fillId="0" borderId="0" xfId="21" applyNumberFormat="1" applyFont="1">
      <alignment vertical="center"/>
    </xf>
    <xf numFmtId="2" fontId="53" fillId="0" borderId="0" xfId="21" applyNumberFormat="1" applyFont="1">
      <alignment vertical="center"/>
    </xf>
    <xf numFmtId="0" fontId="50" fillId="0" borderId="0" xfId="21" applyFont="1" applyAlignment="1">
      <alignment wrapText="1"/>
    </xf>
    <xf numFmtId="4" fontId="64" fillId="0" borderId="0" xfId="21" applyNumberFormat="1" applyFont="1" applyAlignment="1"/>
    <xf numFmtId="2" fontId="50" fillId="0" borderId="0" xfId="12" applyNumberFormat="1" applyFont="1" applyProtection="1"/>
    <xf numFmtId="0" fontId="67" fillId="0" borderId="0" xfId="0" applyFont="1"/>
    <xf numFmtId="0" fontId="68" fillId="0" borderId="0" xfId="0" applyFont="1"/>
    <xf numFmtId="0" fontId="67" fillId="0" borderId="0" xfId="23" applyFont="1" applyAlignment="1">
      <alignment horizontal="center" vertical="center"/>
    </xf>
    <xf numFmtId="0" fontId="67" fillId="0" borderId="0" xfId="23" applyFont="1" applyAlignment="1">
      <alignment vertical="center"/>
    </xf>
    <xf numFmtId="0" fontId="69" fillId="0" borderId="0" xfId="23" applyFont="1" applyAlignment="1">
      <alignment vertical="center"/>
    </xf>
    <xf numFmtId="0" fontId="67" fillId="0" borderId="13" xfId="23" applyFont="1" applyBorder="1" applyAlignment="1">
      <alignment vertical="center"/>
    </xf>
    <xf numFmtId="0" fontId="69" fillId="0" borderId="1" xfId="23" applyFont="1" applyBorder="1" applyAlignment="1">
      <alignment horizontal="center" vertical="center"/>
    </xf>
    <xf numFmtId="43" fontId="69" fillId="0" borderId="8" xfId="4" applyFont="1" applyBorder="1" applyAlignment="1">
      <alignment vertical="center"/>
    </xf>
    <xf numFmtId="0" fontId="67" fillId="0" borderId="4" xfId="23" applyFont="1" applyBorder="1" applyAlignment="1">
      <alignment horizontal="center"/>
    </xf>
    <xf numFmtId="0" fontId="67" fillId="0" borderId="25" xfId="23" applyFont="1" applyBorder="1" applyAlignment="1">
      <alignment horizontal="center"/>
    </xf>
    <xf numFmtId="0" fontId="67" fillId="0" borderId="11" xfId="23" applyFont="1" applyBorder="1" applyAlignment="1">
      <alignment horizontal="center"/>
    </xf>
    <xf numFmtId="2" fontId="69" fillId="0" borderId="4" xfId="23" applyNumberFormat="1" applyFont="1" applyBorder="1" applyAlignment="1">
      <alignment horizontal="center" vertical="center"/>
    </xf>
    <xf numFmtId="174" fontId="67" fillId="0" borderId="4" xfId="23" applyNumberFormat="1" applyFont="1" applyBorder="1" applyAlignment="1">
      <alignment horizontal="center" vertical="center"/>
    </xf>
    <xf numFmtId="2" fontId="67" fillId="0" borderId="4" xfId="23" applyNumberFormat="1" applyFont="1" applyBorder="1" applyAlignment="1">
      <alignment horizontal="center" vertical="center"/>
    </xf>
    <xf numFmtId="2" fontId="70" fillId="7" borderId="4" xfId="23" applyNumberFormat="1" applyFont="1" applyFill="1" applyBorder="1" applyAlignment="1">
      <alignment horizontal="center"/>
    </xf>
    <xf numFmtId="2" fontId="70" fillId="7" borderId="25" xfId="23" applyNumberFormat="1" applyFont="1" applyFill="1" applyBorder="1" applyAlignment="1">
      <alignment horizontal="center"/>
    </xf>
    <xf numFmtId="2" fontId="70" fillId="7" borderId="11" xfId="23" applyNumberFormat="1" applyFont="1" applyFill="1" applyBorder="1" applyAlignment="1">
      <alignment horizontal="center"/>
    </xf>
    <xf numFmtId="2" fontId="71" fillId="12" borderId="4" xfId="23" applyNumberFormat="1" applyFont="1" applyFill="1" applyBorder="1" applyAlignment="1">
      <alignment horizontal="center"/>
    </xf>
    <xf numFmtId="2" fontId="67" fillId="0" borderId="4" xfId="23" applyNumberFormat="1" applyFont="1" applyBorder="1" applyAlignment="1">
      <alignment horizontal="center"/>
    </xf>
    <xf numFmtId="2" fontId="67" fillId="0" borderId="25" xfId="23" applyNumberFormat="1" applyFont="1" applyBorder="1" applyAlignment="1">
      <alignment horizontal="center"/>
    </xf>
    <xf numFmtId="2" fontId="67" fillId="0" borderId="11" xfId="23" applyNumberFormat="1" applyFont="1" applyBorder="1" applyAlignment="1">
      <alignment horizontal="center"/>
    </xf>
    <xf numFmtId="2" fontId="67" fillId="0" borderId="4" xfId="0" applyNumberFormat="1" applyFont="1" applyBorder="1" applyAlignment="1">
      <alignment horizontal="center" vertical="center" wrapText="1"/>
    </xf>
    <xf numFmtId="0" fontId="67" fillId="0" borderId="4" xfId="23" applyFont="1" applyBorder="1" applyAlignment="1">
      <alignment vertical="center"/>
    </xf>
    <xf numFmtId="2" fontId="72" fillId="5" borderId="4" xfId="23" applyNumberFormat="1" applyFont="1" applyFill="1" applyBorder="1" applyAlignment="1">
      <alignment horizontal="center"/>
    </xf>
    <xf numFmtId="0" fontId="67" fillId="0" borderId="4" xfId="0" applyFont="1" applyBorder="1"/>
    <xf numFmtId="0" fontId="67" fillId="0" borderId="11" xfId="23" applyFont="1" applyBorder="1" applyAlignment="1">
      <alignment vertical="center"/>
    </xf>
    <xf numFmtId="2" fontId="73" fillId="13" borderId="4" xfId="23" applyNumberFormat="1" applyFont="1" applyFill="1" applyBorder="1" applyAlignment="1">
      <alignment horizontal="center"/>
    </xf>
    <xf numFmtId="2" fontId="73" fillId="13" borderId="25" xfId="23" applyNumberFormat="1" applyFont="1" applyFill="1" applyBorder="1" applyAlignment="1">
      <alignment horizontal="center"/>
    </xf>
    <xf numFmtId="2" fontId="73" fillId="13" borderId="11" xfId="23" applyNumberFormat="1" applyFont="1" applyFill="1" applyBorder="1" applyAlignment="1">
      <alignment horizontal="center"/>
    </xf>
    <xf numFmtId="2" fontId="74" fillId="14" borderId="4" xfId="23" applyNumberFormat="1" applyFont="1" applyFill="1" applyBorder="1" applyAlignment="1">
      <alignment horizontal="center"/>
    </xf>
    <xf numFmtId="0" fontId="67" fillId="0" borderId="25" xfId="0" applyFont="1" applyBorder="1"/>
    <xf numFmtId="174" fontId="69" fillId="0" borderId="4" xfId="23" applyNumberFormat="1" applyFont="1" applyBorder="1" applyAlignment="1">
      <alignment horizontal="center" vertical="center"/>
    </xf>
    <xf numFmtId="2" fontId="67" fillId="0" borderId="4" xfId="23" applyNumberFormat="1" applyFont="1" applyBorder="1" applyAlignment="1">
      <alignment vertical="center"/>
    </xf>
    <xf numFmtId="0" fontId="68" fillId="2" borderId="4" xfId="23" applyFont="1" applyFill="1" applyBorder="1" applyAlignment="1">
      <alignment vertical="center" wrapText="1"/>
    </xf>
    <xf numFmtId="2" fontId="67" fillId="0" borderId="4" xfId="0" applyNumberFormat="1" applyFont="1" applyBorder="1"/>
    <xf numFmtId="2" fontId="67" fillId="0" borderId="25" xfId="0" applyNumberFormat="1" applyFont="1" applyBorder="1"/>
    <xf numFmtId="2" fontId="67" fillId="0" borderId="11" xfId="0" applyNumberFormat="1" applyFont="1" applyBorder="1"/>
    <xf numFmtId="0" fontId="67" fillId="0" borderId="0" xfId="0" applyFont="1" applyAlignment="1">
      <alignment horizontal="left" wrapText="1"/>
    </xf>
    <xf numFmtId="165" fontId="67" fillId="0" borderId="0" xfId="0" applyNumberFormat="1" applyFont="1" applyAlignment="1">
      <alignment horizontal="center"/>
    </xf>
    <xf numFmtId="2" fontId="68" fillId="0" borderId="0" xfId="0" applyNumberFormat="1" applyFont="1" applyAlignment="1">
      <alignment horizontal="center"/>
    </xf>
    <xf numFmtId="165" fontId="68" fillId="0" borderId="0" xfId="0" applyNumberFormat="1" applyFont="1" applyAlignment="1">
      <alignment horizontal="center"/>
    </xf>
    <xf numFmtId="165" fontId="68" fillId="0" borderId="0" xfId="0" applyNumberFormat="1" applyFont="1"/>
    <xf numFmtId="0" fontId="69" fillId="0" borderId="0" xfId="0" applyFont="1" applyAlignment="1">
      <alignment horizontal="left" vertical="center" wrapText="1"/>
    </xf>
    <xf numFmtId="165" fontId="69" fillId="0" borderId="0" xfId="0" applyNumberFormat="1" applyFont="1" applyAlignment="1">
      <alignment horizontal="center" vertical="center"/>
    </xf>
    <xf numFmtId="2" fontId="75" fillId="0" borderId="0" xfId="0" applyNumberFormat="1" applyFont="1" applyAlignment="1">
      <alignment horizontal="center" vertical="center"/>
    </xf>
    <xf numFmtId="165" fontId="76" fillId="0" borderId="0" xfId="0" applyNumberFormat="1" applyFont="1"/>
    <xf numFmtId="165" fontId="69" fillId="0" borderId="0" xfId="0" applyNumberFormat="1" applyFont="1"/>
    <xf numFmtId="0" fontId="68" fillId="0" borderId="0" xfId="23" applyFont="1" applyAlignment="1">
      <alignment vertical="center"/>
    </xf>
    <xf numFmtId="0" fontId="75" fillId="0" borderId="0" xfId="23" applyFont="1" applyAlignment="1">
      <alignment vertical="center"/>
    </xf>
    <xf numFmtId="165" fontId="75" fillId="0" borderId="0" xfId="0" applyNumberFormat="1" applyFont="1" applyAlignment="1">
      <alignment horizontal="center" vertical="center"/>
    </xf>
    <xf numFmtId="0" fontId="77" fillId="0" borderId="0" xfId="0" applyFont="1"/>
    <xf numFmtId="0" fontId="67" fillId="0" borderId="0" xfId="0" applyFont="1" applyAlignment="1">
      <alignment horizontal="left" vertical="center" wrapText="1"/>
    </xf>
    <xf numFmtId="0" fontId="78" fillId="0" borderId="0" xfId="0" applyFont="1"/>
    <xf numFmtId="174" fontId="68" fillId="0" borderId="0" xfId="23" applyNumberFormat="1" applyFont="1" applyAlignment="1">
      <alignment vertical="center"/>
    </xf>
    <xf numFmtId="165" fontId="68" fillId="0" borderId="0" xfId="0" applyNumberFormat="1" applyFont="1" applyAlignment="1">
      <alignment horizontal="center" vertical="center"/>
    </xf>
    <xf numFmtId="0" fontId="67" fillId="0" borderId="0" xfId="23" applyFont="1"/>
    <xf numFmtId="0" fontId="69" fillId="0" borderId="0" xfId="23" applyFont="1"/>
    <xf numFmtId="0" fontId="77" fillId="0" borderId="0" xfId="23" applyFont="1"/>
    <xf numFmtId="165" fontId="75" fillId="0" borderId="0" xfId="0" applyNumberFormat="1" applyFont="1"/>
    <xf numFmtId="0" fontId="79" fillId="15" borderId="4" xfId="23" applyFont="1" applyFill="1" applyBorder="1" applyAlignment="1">
      <alignment vertical="center"/>
    </xf>
    <xf numFmtId="2" fontId="53" fillId="0" borderId="0" xfId="0" applyNumberFormat="1" applyFont="1" applyAlignment="1">
      <alignment horizontal="center" vertical="center"/>
    </xf>
    <xf numFmtId="2" fontId="50" fillId="0" borderId="0" xfId="0" applyNumberFormat="1" applyFont="1" applyAlignment="1">
      <alignment horizontal="center"/>
    </xf>
    <xf numFmtId="4" fontId="54" fillId="0" borderId="0" xfId="0" applyNumberFormat="1" applyFont="1"/>
    <xf numFmtId="165" fontId="48" fillId="0" borderId="0" xfId="0" applyNumberFormat="1" applyFont="1"/>
    <xf numFmtId="2" fontId="50" fillId="0" borderId="0" xfId="0" applyNumberFormat="1" applyFont="1"/>
    <xf numFmtId="165" fontId="64" fillId="0" borderId="0" xfId="0" applyNumberFormat="1" applyFont="1"/>
    <xf numFmtId="0" fontId="64" fillId="0" borderId="0" xfId="0" applyFont="1"/>
    <xf numFmtId="165" fontId="50" fillId="0" borderId="0" xfId="0" applyNumberFormat="1" applyFont="1"/>
    <xf numFmtId="0" fontId="50" fillId="0" borderId="0" xfId="0" applyFont="1" applyAlignment="1">
      <alignment horizontal="left" wrapText="1"/>
    </xf>
    <xf numFmtId="165" fontId="64" fillId="0" borderId="0" xfId="0" applyNumberFormat="1" applyFont="1" applyAlignment="1">
      <alignment horizontal="center"/>
    </xf>
    <xf numFmtId="165" fontId="51" fillId="0" borderId="0" xfId="0" applyNumberFormat="1" applyFont="1"/>
    <xf numFmtId="0" fontId="48" fillId="0" borderId="0" xfId="0" applyFont="1"/>
    <xf numFmtId="0" fontId="50" fillId="0" borderId="0" xfId="0" applyFont="1" applyAlignment="1">
      <alignment horizontal="center"/>
    </xf>
    <xf numFmtId="165" fontId="48" fillId="0" borderId="0" xfId="0" applyNumberFormat="1" applyFont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1" fillId="0" borderId="4" xfId="0" applyFont="1" applyBorder="1" applyAlignment="1">
      <alignment horizontal="right"/>
    </xf>
    <xf numFmtId="1" fontId="4" fillId="0" borderId="4" xfId="0" applyNumberFormat="1" applyFont="1" applyBorder="1" applyAlignment="1">
      <alignment horizontal="right"/>
    </xf>
    <xf numFmtId="1" fontId="4" fillId="0" borderId="1" xfId="0" applyNumberFormat="1" applyFont="1" applyBorder="1" applyAlignment="1">
      <alignment horizontal="right"/>
    </xf>
    <xf numFmtId="1" fontId="4" fillId="0" borderId="8" xfId="0" applyNumberFormat="1" applyFont="1" applyBorder="1" applyAlignment="1">
      <alignment horizontal="right"/>
    </xf>
    <xf numFmtId="0" fontId="11" fillId="0" borderId="4" xfId="0" applyFont="1" applyBorder="1" applyAlignment="1">
      <alignment vertical="center" wrapText="1"/>
    </xf>
    <xf numFmtId="1" fontId="4" fillId="0" borderId="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right"/>
    </xf>
    <xf numFmtId="0" fontId="13" fillId="0" borderId="8" xfId="0" applyFont="1" applyBorder="1" applyAlignment="1">
      <alignment horizontal="right" vertical="center"/>
    </xf>
    <xf numFmtId="0" fontId="13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4" xfId="1" applyNumberFormat="1" applyFont="1" applyFill="1" applyBorder="1" applyAlignment="1">
      <alignment vertical="center"/>
    </xf>
    <xf numFmtId="0" fontId="11" fillId="0" borderId="4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4" fillId="0" borderId="8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20" fillId="0" borderId="4" xfId="0" applyFont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right" vertical="center"/>
    </xf>
    <xf numFmtId="0" fontId="0" fillId="0" borderId="4" xfId="0" applyBorder="1" applyAlignment="1">
      <alignment horizontal="right" vertical="center" wrapText="1"/>
    </xf>
    <xf numFmtId="0" fontId="0" fillId="0" borderId="0" xfId="0" applyAlignment="1">
      <alignment horizontal="right"/>
    </xf>
    <xf numFmtId="0" fontId="20" fillId="2" borderId="4" xfId="0" applyFont="1" applyFill="1" applyBorder="1" applyAlignment="1">
      <alignment horizontal="right"/>
    </xf>
    <xf numFmtId="0" fontId="6" fillId="0" borderId="0" xfId="0" applyFont="1"/>
    <xf numFmtId="0" fontId="20" fillId="0" borderId="4" xfId="0" applyFont="1" applyBorder="1"/>
    <xf numFmtId="0" fontId="20" fillId="0" borderId="4" xfId="0" applyFont="1" applyBorder="1" applyAlignment="1">
      <alignment vertical="center" wrapText="1"/>
    </xf>
    <xf numFmtId="0" fontId="20" fillId="2" borderId="4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7" fillId="4" borderId="1" xfId="0" applyFont="1" applyFill="1" applyBorder="1" applyAlignment="1" applyProtection="1">
      <alignment horizontal="center" vertical="center"/>
      <protection locked="0"/>
    </xf>
    <xf numFmtId="0" fontId="37" fillId="4" borderId="8" xfId="0" applyFont="1" applyFill="1" applyBorder="1" applyAlignment="1" applyProtection="1">
      <alignment horizontal="center" vertical="center"/>
      <protection locked="0"/>
    </xf>
    <xf numFmtId="0" fontId="39" fillId="0" borderId="9" xfId="0" applyFont="1" applyBorder="1" applyAlignment="1" applyProtection="1">
      <alignment horizontal="center" vertical="center"/>
      <protection hidden="1"/>
    </xf>
    <xf numFmtId="0" fontId="39" fillId="0" borderId="10" xfId="0" applyFont="1" applyBorder="1" applyAlignment="1" applyProtection="1">
      <alignment horizontal="center" vertical="center"/>
      <protection hidden="1"/>
    </xf>
    <xf numFmtId="0" fontId="39" fillId="0" borderId="11" xfId="0" applyFont="1" applyBorder="1" applyAlignment="1" applyProtection="1">
      <alignment horizontal="center" vertical="center"/>
      <protection hidden="1"/>
    </xf>
    <xf numFmtId="168" fontId="37" fillId="0" borderId="1" xfId="0" applyNumberFormat="1" applyFont="1" applyBorder="1" applyAlignment="1" applyProtection="1">
      <alignment horizontal="center" vertical="center"/>
      <protection hidden="1"/>
    </xf>
    <xf numFmtId="168" fontId="37" fillId="0" borderId="5" xfId="0" applyNumberFormat="1" applyFont="1" applyBorder="1" applyAlignment="1" applyProtection="1">
      <alignment horizontal="center" vertical="center"/>
      <protection hidden="1"/>
    </xf>
    <xf numFmtId="168" fontId="37" fillId="0" borderId="8" xfId="0" applyNumberFormat="1" applyFont="1" applyBorder="1" applyAlignment="1" applyProtection="1">
      <alignment horizontal="center" vertical="center"/>
      <protection hidden="1"/>
    </xf>
    <xf numFmtId="0" fontId="36" fillId="0" borderId="1" xfId="0" applyFont="1" applyBorder="1" applyAlignment="1" applyProtection="1">
      <alignment horizontal="left" vertical="center" indent="1"/>
      <protection hidden="1"/>
    </xf>
    <xf numFmtId="0" fontId="36" fillId="0" borderId="8" xfId="0" applyFont="1" applyBorder="1" applyAlignment="1" applyProtection="1">
      <alignment horizontal="left" vertical="center" indent="1"/>
      <protection hidden="1"/>
    </xf>
    <xf numFmtId="0" fontId="22" fillId="0" borderId="1" xfId="0" applyFont="1" applyBorder="1" applyAlignment="1" applyProtection="1">
      <alignment horizontal="center" vertical="center" wrapText="1"/>
      <protection hidden="1"/>
    </xf>
    <xf numFmtId="0" fontId="22" fillId="0" borderId="8" xfId="0" applyFont="1" applyBorder="1" applyAlignment="1" applyProtection="1">
      <alignment horizontal="center" vertical="center" wrapText="1"/>
      <protection hidden="1"/>
    </xf>
    <xf numFmtId="0" fontId="22" fillId="0" borderId="1" xfId="0" applyFont="1" applyBorder="1" applyAlignment="1" applyProtection="1">
      <alignment horizontal="center" vertical="center"/>
      <protection hidden="1"/>
    </xf>
    <xf numFmtId="0" fontId="22" fillId="0" borderId="8" xfId="0" applyFont="1" applyBorder="1" applyAlignment="1" applyProtection="1">
      <alignment horizontal="center" vertical="center"/>
      <protection hidden="1"/>
    </xf>
    <xf numFmtId="167" fontId="22" fillId="0" borderId="1" xfId="0" applyNumberFormat="1" applyFont="1" applyBorder="1" applyAlignment="1" applyProtection="1">
      <alignment horizontal="center" vertical="center" wrapText="1"/>
      <protection hidden="1"/>
    </xf>
    <xf numFmtId="167" fontId="22" fillId="0" borderId="5" xfId="0" applyNumberFormat="1" applyFont="1" applyBorder="1" applyAlignment="1" applyProtection="1">
      <alignment horizontal="center" vertical="center" wrapText="1"/>
      <protection hidden="1"/>
    </xf>
    <xf numFmtId="167" fontId="22" fillId="0" borderId="8" xfId="0" applyNumberFormat="1" applyFont="1" applyBorder="1" applyAlignment="1" applyProtection="1">
      <alignment horizontal="center" vertical="center" wrapText="1"/>
      <protection hidden="1"/>
    </xf>
    <xf numFmtId="0" fontId="37" fillId="4" borderId="9" xfId="0" applyFont="1" applyFill="1" applyBorder="1" applyAlignment="1" applyProtection="1">
      <alignment horizontal="center" vertical="center"/>
      <protection locked="0"/>
    </xf>
    <xf numFmtId="0" fontId="37" fillId="4" borderId="10" xfId="0" applyFont="1" applyFill="1" applyBorder="1" applyAlignment="1" applyProtection="1">
      <alignment horizontal="center" vertical="center"/>
      <protection locked="0"/>
    </xf>
    <xf numFmtId="0" fontId="37" fillId="4" borderId="4" xfId="0" applyFont="1" applyFill="1" applyBorder="1" applyAlignment="1" applyProtection="1">
      <alignment horizontal="center" vertical="center"/>
      <protection locked="0"/>
    </xf>
    <xf numFmtId="167" fontId="24" fillId="4" borderId="1" xfId="0" applyNumberFormat="1" applyFont="1" applyFill="1" applyBorder="1" applyAlignment="1" applyProtection="1">
      <alignment horizontal="center" vertical="center" wrapText="1"/>
      <protection locked="0"/>
    </xf>
    <xf numFmtId="167" fontId="24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/>
      <protection hidden="1"/>
    </xf>
    <xf numFmtId="168" fontId="24" fillId="0" borderId="1" xfId="0" applyNumberFormat="1" applyFont="1" applyBorder="1" applyAlignment="1" applyProtection="1">
      <alignment horizontal="center" vertical="center"/>
      <protection hidden="1"/>
    </xf>
    <xf numFmtId="168" fontId="24" fillId="0" borderId="8" xfId="0" applyNumberFormat="1" applyFont="1" applyBorder="1" applyAlignment="1" applyProtection="1">
      <alignment horizontal="center" vertical="center"/>
      <protection hidden="1"/>
    </xf>
    <xf numFmtId="0" fontId="22" fillId="0" borderId="1" xfId="0" applyFont="1" applyBorder="1" applyAlignment="1" applyProtection="1">
      <alignment horizontal="left" vertical="center" wrapText="1" indent="1"/>
      <protection hidden="1"/>
    </xf>
    <xf numFmtId="0" fontId="22" fillId="0" borderId="8" xfId="0" applyFont="1" applyBorder="1" applyAlignment="1" applyProtection="1">
      <alignment horizontal="left" vertical="center" wrapText="1" indent="1"/>
      <protection hidden="1"/>
    </xf>
    <xf numFmtId="0" fontId="37" fillId="0" borderId="1" xfId="0" applyFont="1" applyBorder="1" applyAlignment="1" applyProtection="1">
      <alignment horizontal="center" vertical="center"/>
      <protection hidden="1"/>
    </xf>
    <xf numFmtId="0" fontId="37" fillId="0" borderId="5" xfId="0" applyFont="1" applyBorder="1" applyAlignment="1" applyProtection="1">
      <alignment horizontal="center" vertical="center"/>
      <protection hidden="1"/>
    </xf>
    <xf numFmtId="0" fontId="37" fillId="0" borderId="8" xfId="0" applyFont="1" applyBorder="1" applyAlignment="1" applyProtection="1">
      <alignment horizontal="center" vertical="center"/>
      <protection hidden="1"/>
    </xf>
    <xf numFmtId="0" fontId="36" fillId="0" borderId="5" xfId="0" applyFont="1" applyBorder="1" applyAlignment="1" applyProtection="1">
      <alignment horizontal="left" vertical="center" indent="1"/>
      <protection hidden="1"/>
    </xf>
    <xf numFmtId="0" fontId="22" fillId="0" borderId="5" xfId="0" applyFont="1" applyBorder="1" applyAlignment="1" applyProtection="1">
      <alignment horizontal="center" vertical="center" wrapText="1"/>
      <protection hidden="1"/>
    </xf>
    <xf numFmtId="0" fontId="39" fillId="0" borderId="9" xfId="0" applyFont="1" applyBorder="1" applyAlignment="1" applyProtection="1">
      <alignment horizontal="left" vertical="center" wrapText="1"/>
      <protection hidden="1"/>
    </xf>
    <xf numFmtId="0" fontId="39" fillId="0" borderId="11" xfId="0" applyFont="1" applyBorder="1" applyAlignment="1" applyProtection="1">
      <alignment horizontal="left" vertical="center" wrapText="1"/>
      <protection hidden="1"/>
    </xf>
    <xf numFmtId="0" fontId="35" fillId="4" borderId="0" xfId="0" applyFont="1" applyFill="1" applyAlignment="1" applyProtection="1">
      <alignment horizontal="center"/>
      <protection hidden="1"/>
    </xf>
    <xf numFmtId="0" fontId="37" fillId="4" borderId="1" xfId="0" applyFont="1" applyFill="1" applyBorder="1" applyAlignment="1" applyProtection="1">
      <alignment horizontal="center" vertical="center"/>
      <protection hidden="1"/>
    </xf>
    <xf numFmtId="0" fontId="37" fillId="4" borderId="8" xfId="0" applyFont="1" applyFill="1" applyBorder="1" applyAlignment="1" applyProtection="1">
      <alignment horizontal="center" vertical="center"/>
      <protection hidden="1"/>
    </xf>
    <xf numFmtId="0" fontId="37" fillId="4" borderId="9" xfId="0" applyFont="1" applyFill="1" applyBorder="1" applyAlignment="1" applyProtection="1">
      <alignment horizontal="center" vertical="center"/>
      <protection hidden="1"/>
    </xf>
    <xf numFmtId="0" fontId="37" fillId="4" borderId="10" xfId="0" applyFont="1" applyFill="1" applyBorder="1" applyAlignment="1" applyProtection="1">
      <alignment horizontal="center" vertical="center"/>
      <protection hidden="1"/>
    </xf>
    <xf numFmtId="0" fontId="37" fillId="4" borderId="4" xfId="0" applyFont="1" applyFill="1" applyBorder="1" applyAlignment="1" applyProtection="1">
      <alignment horizontal="center" vertical="center"/>
      <protection hidden="1"/>
    </xf>
    <xf numFmtId="167" fontId="24" fillId="4" borderId="1" xfId="0" applyNumberFormat="1" applyFont="1" applyFill="1" applyBorder="1" applyAlignment="1" applyProtection="1">
      <alignment horizontal="center" vertical="center" wrapText="1"/>
      <protection hidden="1"/>
    </xf>
    <xf numFmtId="167" fontId="24" fillId="4" borderId="8" xfId="0" applyNumberFormat="1" applyFont="1" applyFill="1" applyBorder="1" applyAlignment="1" applyProtection="1">
      <alignment horizontal="center" vertical="center" wrapText="1"/>
      <protection hidden="1"/>
    </xf>
    <xf numFmtId="0" fontId="39" fillId="0" borderId="9" xfId="0" applyFont="1" applyBorder="1" applyAlignment="1" applyProtection="1">
      <alignment horizontal="center" vertical="center" wrapText="1"/>
      <protection hidden="1"/>
    </xf>
    <xf numFmtId="0" fontId="39" fillId="0" borderId="10" xfId="0" applyFont="1" applyBorder="1" applyAlignment="1" applyProtection="1">
      <alignment horizontal="center" vertical="center" wrapText="1"/>
      <protection hidden="1"/>
    </xf>
    <xf numFmtId="0" fontId="39" fillId="0" borderId="11" xfId="0" applyFont="1" applyBorder="1" applyAlignment="1" applyProtection="1">
      <alignment horizontal="center" vertical="center" wrapText="1"/>
      <protection hidden="1"/>
    </xf>
    <xf numFmtId="0" fontId="24" fillId="4" borderId="4" xfId="6" applyFont="1" applyFill="1" applyBorder="1" applyAlignment="1">
      <alignment horizontal="center" vertical="center"/>
    </xf>
    <xf numFmtId="2" fontId="23" fillId="0" borderId="0" xfId="6" applyNumberFormat="1" applyFont="1" applyAlignment="1">
      <alignment horizontal="left" vertical="center"/>
    </xf>
    <xf numFmtId="2" fontId="25" fillId="0" borderId="13" xfId="6" applyNumberFormat="1" applyFont="1" applyBorder="1" applyAlignment="1">
      <alignment horizontal="left" vertical="center"/>
    </xf>
    <xf numFmtId="0" fontId="28" fillId="0" borderId="0" xfId="5" quotePrefix="1" applyFont="1" applyAlignment="1">
      <alignment horizontal="center" vertical="center"/>
    </xf>
    <xf numFmtId="0" fontId="23" fillId="0" borderId="0" xfId="5" applyFont="1" applyAlignment="1">
      <alignment horizontal="center" vertical="center"/>
    </xf>
    <xf numFmtId="0" fontId="25" fillId="0" borderId="0" xfId="5" applyFont="1" applyAlignment="1">
      <alignment horizontal="center" vertical="center"/>
    </xf>
    <xf numFmtId="0" fontId="23" fillId="0" borderId="0" xfId="6" applyFont="1" applyAlignment="1">
      <alignment horizontal="center" vertical="center"/>
    </xf>
    <xf numFmtId="4" fontId="23" fillId="0" borderId="0" xfId="5" applyNumberFormat="1" applyFont="1" applyAlignment="1">
      <alignment horizontal="center" vertical="center"/>
    </xf>
    <xf numFmtId="2" fontId="26" fillId="2" borderId="0" xfId="6" applyNumberFormat="1" applyFont="1" applyFill="1" applyAlignment="1">
      <alignment horizontal="center" vertical="center"/>
    </xf>
    <xf numFmtId="169" fontId="28" fillId="4" borderId="15" xfId="8" applyNumberFormat="1" applyFont="1" applyFill="1" applyBorder="1" applyAlignment="1" applyProtection="1">
      <alignment horizontal="center" vertical="center" wrapText="1"/>
      <protection locked="0"/>
    </xf>
    <xf numFmtId="169" fontId="28" fillId="4" borderId="17" xfId="8" applyNumberFormat="1" applyFont="1" applyFill="1" applyBorder="1" applyAlignment="1" applyProtection="1">
      <alignment horizontal="center" vertical="center" wrapText="1"/>
      <protection locked="0"/>
    </xf>
    <xf numFmtId="0" fontId="28" fillId="4" borderId="15" xfId="8" applyFont="1" applyFill="1" applyBorder="1" applyAlignment="1" applyProtection="1">
      <alignment horizontal="center" vertical="center"/>
      <protection locked="0"/>
    </xf>
    <xf numFmtId="0" fontId="28" fillId="4" borderId="17" xfId="8" applyFont="1" applyFill="1" applyBorder="1" applyAlignment="1" applyProtection="1">
      <alignment horizontal="center" vertical="center"/>
      <protection locked="0"/>
    </xf>
    <xf numFmtId="0" fontId="28" fillId="4" borderId="15" xfId="8" applyFont="1" applyFill="1" applyBorder="1" applyAlignment="1" applyProtection="1">
      <alignment horizontal="center" vertical="center" wrapText="1"/>
      <protection locked="0"/>
    </xf>
    <xf numFmtId="0" fontId="28" fillId="4" borderId="17" xfId="8" applyFont="1" applyFill="1" applyBorder="1" applyAlignment="1" applyProtection="1">
      <alignment horizontal="center" vertical="center" wrapText="1"/>
      <protection locked="0"/>
    </xf>
    <xf numFmtId="0" fontId="44" fillId="4" borderId="15" xfId="8" applyFont="1" applyFill="1" applyBorder="1" applyAlignment="1" applyProtection="1">
      <alignment horizontal="center" vertical="center"/>
      <protection locked="0"/>
    </xf>
    <xf numFmtId="0" fontId="44" fillId="4" borderId="17" xfId="8" applyFont="1" applyFill="1" applyBorder="1" applyAlignment="1" applyProtection="1">
      <alignment horizontal="center" vertical="center"/>
      <protection locked="0"/>
    </xf>
    <xf numFmtId="0" fontId="23" fillId="0" borderId="0" xfId="8" applyFont="1" applyAlignment="1" applyProtection="1">
      <alignment horizontal="center" vertical="center"/>
      <protection locked="0"/>
    </xf>
    <xf numFmtId="2" fontId="41" fillId="2" borderId="0" xfId="9" applyNumberFormat="1" applyFont="1" applyFill="1" applyAlignment="1" applyProtection="1">
      <alignment horizontal="center" vertical="center"/>
      <protection locked="0"/>
    </xf>
    <xf numFmtId="2" fontId="42" fillId="2" borderId="0" xfId="9" applyNumberFormat="1" applyFont="1" applyFill="1" applyAlignment="1" applyProtection="1">
      <alignment horizontal="center" vertical="center"/>
      <protection locked="0"/>
    </xf>
    <xf numFmtId="0" fontId="27" fillId="0" borderId="0" xfId="8" quotePrefix="1" applyFont="1" applyAlignment="1" applyProtection="1">
      <alignment horizontal="center" vertical="center"/>
      <protection locked="0"/>
    </xf>
    <xf numFmtId="2" fontId="23" fillId="0" borderId="0" xfId="9" applyNumberFormat="1" applyFont="1" applyAlignment="1" applyProtection="1">
      <alignment horizontal="center" vertical="center"/>
      <protection locked="0"/>
    </xf>
    <xf numFmtId="2" fontId="43" fillId="0" borderId="0" xfId="9" applyNumberFormat="1" applyFont="1" applyAlignment="1" applyProtection="1">
      <alignment horizontal="center" vertical="center" wrapText="1"/>
      <protection locked="0"/>
    </xf>
    <xf numFmtId="2" fontId="43" fillId="6" borderId="0" xfId="9" applyNumberFormat="1" applyFont="1" applyFill="1" applyAlignment="1" applyProtection="1">
      <alignment horizontal="center" vertical="center" wrapText="1"/>
      <protection locked="0"/>
    </xf>
    <xf numFmtId="4" fontId="0" fillId="0" borderId="0" xfId="0" applyNumberFormat="1" applyAlignment="1">
      <alignment horizontal="center"/>
    </xf>
    <xf numFmtId="165" fontId="13" fillId="2" borderId="9" xfId="0" applyNumberFormat="1" applyFont="1" applyFill="1" applyBorder="1" applyAlignment="1">
      <alignment horizontal="center" vertical="center"/>
    </xf>
    <xf numFmtId="165" fontId="13" fillId="2" borderId="11" xfId="0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right" vertical="center" wrapText="1" indent="2"/>
    </xf>
    <xf numFmtId="0" fontId="11" fillId="0" borderId="10" xfId="0" applyFont="1" applyBorder="1" applyAlignment="1">
      <alignment horizontal="right" vertical="center" wrapText="1" indent="2"/>
    </xf>
    <xf numFmtId="0" fontId="11" fillId="0" borderId="11" xfId="0" applyFont="1" applyBorder="1" applyAlignment="1">
      <alignment horizontal="right" vertical="center" wrapText="1" indent="2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2" fontId="4" fillId="2" borderId="9" xfId="1" applyNumberFormat="1" applyFont="1" applyFill="1" applyBorder="1" applyAlignment="1">
      <alignment horizontal="center" vertical="center"/>
    </xf>
    <xf numFmtId="2" fontId="4" fillId="2" borderId="11" xfId="1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right" vertical="center" wrapText="1"/>
    </xf>
    <xf numFmtId="0" fontId="11" fillId="0" borderId="5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/>
    </xf>
    <xf numFmtId="4" fontId="12" fillId="0" borderId="5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2" borderId="9" xfId="1" applyNumberFormat="1" applyFont="1" applyFill="1" applyBorder="1" applyAlignment="1">
      <alignment horizontal="center" vertical="center"/>
    </xf>
    <xf numFmtId="0" fontId="4" fillId="2" borderId="11" xfId="1" applyNumberFormat="1" applyFont="1" applyFill="1" applyBorder="1" applyAlignment="1">
      <alignment horizontal="center" vertical="center"/>
    </xf>
    <xf numFmtId="1" fontId="4" fillId="2" borderId="2" xfId="1" applyNumberFormat="1" applyFont="1" applyFill="1" applyBorder="1" applyAlignment="1">
      <alignment horizontal="center" vertical="center"/>
    </xf>
    <xf numFmtId="1" fontId="4" fillId="2" borderId="29" xfId="1" applyNumberFormat="1" applyFont="1" applyFill="1" applyBorder="1" applyAlignment="1">
      <alignment horizontal="center" vertical="center"/>
    </xf>
    <xf numFmtId="1" fontId="4" fillId="2" borderId="3" xfId="1" applyNumberFormat="1" applyFont="1" applyFill="1" applyBorder="1" applyAlignment="1">
      <alignment horizontal="center" vertical="center"/>
    </xf>
    <xf numFmtId="1" fontId="4" fillId="2" borderId="6" xfId="1" applyNumberFormat="1" applyFont="1" applyFill="1" applyBorder="1" applyAlignment="1">
      <alignment horizontal="center" vertical="center"/>
    </xf>
    <xf numFmtId="1" fontId="4" fillId="2" borderId="13" xfId="1" applyNumberFormat="1" applyFont="1" applyFill="1" applyBorder="1" applyAlignment="1">
      <alignment horizontal="center" vertical="center"/>
    </xf>
    <xf numFmtId="1" fontId="4" fillId="2" borderId="7" xfId="1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" fontId="4" fillId="2" borderId="31" xfId="1" applyNumberFormat="1" applyFont="1" applyFill="1" applyBorder="1" applyAlignment="1">
      <alignment horizontal="center" vertical="center"/>
    </xf>
    <xf numFmtId="1" fontId="4" fillId="2" borderId="0" xfId="1" applyNumberFormat="1" applyFont="1" applyFill="1" applyBorder="1" applyAlignment="1">
      <alignment horizontal="center" vertical="center"/>
    </xf>
    <xf numFmtId="1" fontId="4" fillId="2" borderId="32" xfId="1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6" fontId="4" fillId="0" borderId="9" xfId="0" applyNumberFormat="1" applyFont="1" applyBorder="1" applyAlignment="1">
      <alignment horizontal="center" vertical="center"/>
    </xf>
    <xf numFmtId="166" fontId="4" fillId="0" borderId="10" xfId="0" applyNumberFormat="1" applyFont="1" applyBorder="1" applyAlignment="1">
      <alignment horizontal="center" vertical="center"/>
    </xf>
    <xf numFmtId="166" fontId="4" fillId="0" borderId="11" xfId="0" applyNumberFormat="1" applyFont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5" fontId="67" fillId="0" borderId="9" xfId="23" applyNumberFormat="1" applyFont="1" applyBorder="1" applyAlignment="1">
      <alignment horizontal="left" vertical="center"/>
    </xf>
    <xf numFmtId="165" fontId="67" fillId="0" borderId="10" xfId="23" applyNumberFormat="1" applyFont="1" applyBorder="1" applyAlignment="1">
      <alignment horizontal="left" vertical="center"/>
    </xf>
    <xf numFmtId="165" fontId="67" fillId="0" borderId="11" xfId="23" applyNumberFormat="1" applyFont="1" applyBorder="1" applyAlignment="1">
      <alignment horizontal="left" vertical="center"/>
    </xf>
    <xf numFmtId="165" fontId="67" fillId="0" borderId="9" xfId="23" applyNumberFormat="1" applyFont="1" applyBorder="1" applyAlignment="1">
      <alignment horizontal="left" vertical="center" wrapText="1"/>
    </xf>
    <xf numFmtId="165" fontId="67" fillId="0" borderId="10" xfId="23" applyNumberFormat="1" applyFont="1" applyBorder="1" applyAlignment="1">
      <alignment horizontal="left" vertical="center" wrapText="1"/>
    </xf>
    <xf numFmtId="165" fontId="67" fillId="0" borderId="11" xfId="23" applyNumberFormat="1" applyFont="1" applyBorder="1" applyAlignment="1">
      <alignment horizontal="left" vertical="center" wrapText="1"/>
    </xf>
    <xf numFmtId="4" fontId="66" fillId="0" borderId="0" xfId="23" applyNumberFormat="1" applyFont="1" applyAlignment="1">
      <alignment horizontal="center" vertical="center"/>
    </xf>
    <xf numFmtId="0" fontId="69" fillId="0" borderId="0" xfId="23" applyFont="1" applyAlignment="1">
      <alignment horizontal="center" vertical="center"/>
    </xf>
    <xf numFmtId="0" fontId="67" fillId="0" borderId="0" xfId="23" applyFont="1" applyAlignment="1">
      <alignment horizontal="center" vertical="center"/>
    </xf>
    <xf numFmtId="0" fontId="69" fillId="0" borderId="1" xfId="23" applyFont="1" applyBorder="1" applyAlignment="1">
      <alignment horizontal="center" vertical="center"/>
    </xf>
    <xf numFmtId="0" fontId="69" fillId="0" borderId="8" xfId="23" applyFont="1" applyBorder="1" applyAlignment="1">
      <alignment horizontal="center" vertical="center"/>
    </xf>
    <xf numFmtId="0" fontId="69" fillId="0" borderId="2" xfId="23" applyFont="1" applyBorder="1" applyAlignment="1">
      <alignment horizontal="center" vertical="center"/>
    </xf>
    <xf numFmtId="0" fontId="69" fillId="0" borderId="29" xfId="23" applyFont="1" applyBorder="1" applyAlignment="1">
      <alignment horizontal="center" vertical="center"/>
    </xf>
    <xf numFmtId="0" fontId="69" fillId="0" borderId="3" xfId="23" applyFont="1" applyBorder="1" applyAlignment="1">
      <alignment horizontal="center" vertical="center"/>
    </xf>
    <xf numFmtId="0" fontId="69" fillId="0" borderId="6" xfId="23" applyFont="1" applyBorder="1" applyAlignment="1">
      <alignment horizontal="center" vertical="center"/>
    </xf>
    <xf numFmtId="0" fontId="69" fillId="0" borderId="13" xfId="23" applyFont="1" applyBorder="1" applyAlignment="1">
      <alignment horizontal="center" vertical="center"/>
    </xf>
    <xf numFmtId="0" fontId="69" fillId="0" borderId="7" xfId="23" applyFont="1" applyBorder="1" applyAlignment="1">
      <alignment horizontal="center" vertical="center"/>
    </xf>
    <xf numFmtId="0" fontId="69" fillId="0" borderId="9" xfId="23" applyFont="1" applyBorder="1" applyAlignment="1">
      <alignment horizontal="center" vertical="center"/>
    </xf>
    <xf numFmtId="0" fontId="69" fillId="0" borderId="10" xfId="23" applyFont="1" applyBorder="1" applyAlignment="1">
      <alignment horizontal="center" vertical="center"/>
    </xf>
    <xf numFmtId="0" fontId="69" fillId="0" borderId="11" xfId="23" applyFont="1" applyBorder="1" applyAlignment="1">
      <alignment horizontal="center" vertical="center"/>
    </xf>
    <xf numFmtId="2" fontId="67" fillId="0" borderId="4" xfId="23" applyNumberFormat="1" applyFont="1" applyBorder="1" applyAlignment="1">
      <alignment horizontal="center" vertical="center"/>
    </xf>
    <xf numFmtId="0" fontId="69" fillId="0" borderId="30" xfId="23" applyFont="1" applyBorder="1" applyAlignment="1">
      <alignment horizontal="center" vertical="center"/>
    </xf>
    <xf numFmtId="2" fontId="67" fillId="0" borderId="9" xfId="23" applyNumberFormat="1" applyFont="1" applyBorder="1" applyAlignment="1">
      <alignment horizontal="center" vertical="center"/>
    </xf>
    <xf numFmtId="2" fontId="67" fillId="0" borderId="10" xfId="23" applyNumberFormat="1" applyFont="1" applyBorder="1" applyAlignment="1">
      <alignment horizontal="center" vertical="center"/>
    </xf>
    <xf numFmtId="2" fontId="67" fillId="0" borderId="11" xfId="23" applyNumberFormat="1" applyFont="1" applyBorder="1" applyAlignment="1">
      <alignment horizontal="center" vertical="center"/>
    </xf>
    <xf numFmtId="2" fontId="67" fillId="0" borderId="25" xfId="23" applyNumberFormat="1" applyFont="1" applyBorder="1" applyAlignment="1">
      <alignment horizontal="center" vertical="center"/>
    </xf>
    <xf numFmtId="2" fontId="69" fillId="0" borderId="10" xfId="23" applyNumberFormat="1" applyFont="1" applyBorder="1" applyAlignment="1">
      <alignment horizontal="center" vertical="center"/>
    </xf>
    <xf numFmtId="2" fontId="69" fillId="0" borderId="11" xfId="23" applyNumberFormat="1" applyFont="1" applyBorder="1" applyAlignment="1">
      <alignment horizontal="center" vertical="center"/>
    </xf>
    <xf numFmtId="2" fontId="69" fillId="0" borderId="9" xfId="23" applyNumberFormat="1" applyFont="1" applyBorder="1" applyAlignment="1">
      <alignment horizontal="center" vertical="center"/>
    </xf>
    <xf numFmtId="0" fontId="68" fillId="2" borderId="9" xfId="23" applyFont="1" applyFill="1" applyBorder="1" applyAlignment="1">
      <alignment horizontal="center" vertical="center"/>
    </xf>
    <xf numFmtId="0" fontId="68" fillId="2" borderId="11" xfId="23" applyFont="1" applyFill="1" applyBorder="1" applyAlignment="1">
      <alignment horizontal="center" vertical="center"/>
    </xf>
    <xf numFmtId="174" fontId="69" fillId="0" borderId="9" xfId="23" applyNumberFormat="1" applyFont="1" applyBorder="1" applyAlignment="1">
      <alignment horizontal="center" vertical="center"/>
    </xf>
    <xf numFmtId="174" fontId="69" fillId="0" borderId="10" xfId="23" applyNumberFormat="1" applyFont="1" applyBorder="1" applyAlignment="1">
      <alignment horizontal="center" vertical="center"/>
    </xf>
    <xf numFmtId="174" fontId="69" fillId="0" borderId="11" xfId="23" applyNumberFormat="1" applyFont="1" applyBorder="1" applyAlignment="1">
      <alignment horizontal="center" vertical="center"/>
    </xf>
    <xf numFmtId="174" fontId="69" fillId="0" borderId="30" xfId="23" applyNumberFormat="1" applyFont="1" applyBorder="1" applyAlignment="1">
      <alignment horizontal="center" vertical="center"/>
    </xf>
    <xf numFmtId="2" fontId="69" fillId="0" borderId="30" xfId="23" applyNumberFormat="1" applyFont="1" applyBorder="1" applyAlignment="1">
      <alignment horizontal="center" vertical="center"/>
    </xf>
    <xf numFmtId="165" fontId="48" fillId="0" borderId="23" xfId="13" applyFont="1" applyBorder="1" applyAlignment="1" applyProtection="1">
      <alignment horizontal="center" vertical="center"/>
    </xf>
    <xf numFmtId="165" fontId="48" fillId="0" borderId="4" xfId="13" applyFont="1" applyBorder="1" applyAlignment="1" applyProtection="1">
      <alignment horizontal="center" vertical="center"/>
    </xf>
    <xf numFmtId="165" fontId="49" fillId="0" borderId="0" xfId="12" applyNumberFormat="1" applyFont="1" applyAlignment="1" applyProtection="1">
      <alignment horizontal="center"/>
    </xf>
    <xf numFmtId="165" fontId="48" fillId="0" borderId="0" xfId="12" applyNumberFormat="1" applyFont="1" applyAlignment="1" applyProtection="1">
      <alignment horizontal="center" vertical="center"/>
    </xf>
    <xf numFmtId="165" fontId="50" fillId="0" borderId="0" xfId="12" applyNumberFormat="1" applyFont="1" applyAlignment="1" applyProtection="1">
      <alignment horizontal="center" vertical="center"/>
    </xf>
    <xf numFmtId="165" fontId="48" fillId="0" borderId="23" xfId="13" applyFont="1" applyBorder="1" applyAlignment="1" applyProtection="1">
      <alignment horizontal="center" vertical="center" wrapText="1"/>
    </xf>
    <xf numFmtId="165" fontId="48" fillId="0" borderId="4" xfId="13" applyFont="1" applyBorder="1" applyAlignment="1" applyProtection="1">
      <alignment horizontal="center" vertical="center" wrapText="1"/>
    </xf>
    <xf numFmtId="165" fontId="48" fillId="0" borderId="24" xfId="13" applyFont="1" applyBorder="1" applyAlignment="1" applyProtection="1">
      <alignment horizontal="center" vertical="center" wrapText="1"/>
    </xf>
    <xf numFmtId="165" fontId="48" fillId="0" borderId="25" xfId="13" applyFont="1" applyBorder="1" applyAlignment="1" applyProtection="1">
      <alignment horizontal="center" vertical="center" wrapText="1"/>
    </xf>
    <xf numFmtId="165" fontId="48" fillId="0" borderId="12" xfId="13" applyFont="1" applyBorder="1" applyAlignment="1" applyProtection="1">
      <alignment horizontal="right" vertical="center" wrapText="1" indent="1"/>
    </xf>
    <xf numFmtId="165" fontId="48" fillId="0" borderId="4" xfId="13" applyFont="1" applyBorder="1" applyAlignment="1" applyProtection="1">
      <alignment horizontal="right" vertical="center" wrapText="1" indent="1"/>
    </xf>
    <xf numFmtId="165" fontId="48" fillId="9" borderId="4" xfId="13" applyFont="1" applyFill="1" applyBorder="1" applyAlignment="1" applyProtection="1">
      <alignment horizontal="right" vertical="center" wrapText="1"/>
    </xf>
    <xf numFmtId="165" fontId="48" fillId="0" borderId="26" xfId="13" applyFont="1" applyBorder="1" applyAlignment="1" applyProtection="1">
      <alignment horizontal="right" vertical="center" wrapText="1" indent="1"/>
    </xf>
    <xf numFmtId="165" fontId="48" fillId="0" borderId="27" xfId="13" applyFont="1" applyBorder="1" applyAlignment="1" applyProtection="1">
      <alignment horizontal="right" vertical="center" wrapText="1" indent="1"/>
    </xf>
    <xf numFmtId="165" fontId="48" fillId="0" borderId="27" xfId="13" applyFont="1" applyBorder="1" applyAlignment="1" applyProtection="1">
      <alignment horizontal="right" wrapText="1"/>
    </xf>
    <xf numFmtId="0" fontId="48" fillId="0" borderId="22" xfId="13" applyNumberFormat="1" applyFont="1" applyBorder="1" applyAlignment="1" applyProtection="1">
      <alignment horizontal="left" vertical="center" wrapText="1" indent="3"/>
    </xf>
    <xf numFmtId="0" fontId="48" fillId="0" borderId="12" xfId="13" applyNumberFormat="1" applyFont="1" applyBorder="1" applyAlignment="1" applyProtection="1">
      <alignment horizontal="left" vertical="center" wrapText="1" indent="3"/>
    </xf>
    <xf numFmtId="0" fontId="48" fillId="0" borderId="23" xfId="13" applyNumberFormat="1" applyFont="1" applyBorder="1" applyAlignment="1" applyProtection="1">
      <alignment horizontal="center" vertical="center"/>
    </xf>
    <xf numFmtId="0" fontId="48" fillId="0" borderId="4" xfId="13" applyNumberFormat="1" applyFont="1" applyBorder="1" applyAlignment="1" applyProtection="1">
      <alignment horizontal="center" vertical="center"/>
    </xf>
    <xf numFmtId="0" fontId="24" fillId="2" borderId="4" xfId="6" applyFont="1" applyFill="1" applyBorder="1" applyAlignment="1">
      <alignment horizontal="center" vertical="center"/>
    </xf>
    <xf numFmtId="0" fontId="24" fillId="2" borderId="11" xfId="6" applyFont="1" applyFill="1" applyBorder="1" applyAlignment="1">
      <alignment horizontal="center" vertical="center"/>
    </xf>
    <xf numFmtId="0" fontId="24" fillId="2" borderId="9" xfId="6" applyFont="1" applyFill="1" applyBorder="1" applyAlignment="1">
      <alignment horizontal="center" vertical="center"/>
    </xf>
    <xf numFmtId="0" fontId="22" fillId="0" borderId="0" xfId="5" applyFont="1" applyAlignment="1">
      <alignment horizontal="center" vertical="center"/>
    </xf>
    <xf numFmtId="0" fontId="24" fillId="0" borderId="0" xfId="5" applyFont="1" applyAlignment="1">
      <alignment horizontal="center" vertical="center"/>
    </xf>
    <xf numFmtId="0" fontId="22" fillId="0" borderId="0" xfId="6" applyFont="1" applyAlignment="1">
      <alignment horizontal="center" vertical="center"/>
    </xf>
    <xf numFmtId="4" fontId="22" fillId="0" borderId="0" xfId="5" applyNumberFormat="1" applyFont="1" applyAlignment="1">
      <alignment horizontal="center" vertical="center"/>
    </xf>
    <xf numFmtId="0" fontId="20" fillId="0" borderId="4" xfId="0" applyFont="1" applyBorder="1" applyAlignment="1">
      <alignment vertical="center"/>
    </xf>
    <xf numFmtId="0" fontId="20" fillId="0" borderId="4" xfId="0" applyFont="1" applyBorder="1" applyAlignment="1">
      <alignment horizontal="right" vertical="center" wrapText="1"/>
    </xf>
    <xf numFmtId="0" fontId="9" fillId="0" borderId="4" xfId="0" applyFont="1" applyBorder="1"/>
    <xf numFmtId="1" fontId="6" fillId="0" borderId="4" xfId="0" applyNumberFormat="1" applyFont="1" applyBorder="1" applyAlignment="1">
      <alignment horizontal="right"/>
    </xf>
    <xf numFmtId="0" fontId="6" fillId="0" borderId="4" xfId="0" applyFont="1" applyBorder="1"/>
    <xf numFmtId="1" fontId="6" fillId="0" borderId="4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wrapText="1"/>
    </xf>
    <xf numFmtId="0" fontId="0" fillId="0" borderId="4" xfId="0" applyFont="1" applyBorder="1"/>
    <xf numFmtId="0" fontId="0" fillId="0" borderId="4" xfId="0" applyFont="1" applyBorder="1" applyAlignment="1">
      <alignment wrapText="1"/>
    </xf>
    <xf numFmtId="0" fontId="0" fillId="0" borderId="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6" fillId="0" borderId="4" xfId="1" applyNumberFormat="1" applyFont="1" applyFill="1" applyBorder="1" applyAlignment="1">
      <alignment horizontal="center" vertical="center"/>
    </xf>
    <xf numFmtId="0" fontId="6" fillId="6" borderId="4" xfId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6" fillId="0" borderId="4" xfId="1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165" fontId="0" fillId="2" borderId="9" xfId="0" applyNumberFormat="1" applyFont="1" applyFill="1" applyBorder="1" applyAlignment="1">
      <alignment horizontal="center" vertical="center"/>
    </xf>
    <xf numFmtId="165" fontId="0" fillId="0" borderId="4" xfId="0" applyNumberFormat="1" applyFont="1" applyFill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81" fillId="0" borderId="0" xfId="0" applyFont="1" applyAlignment="1">
      <alignment horizontal="center" vertical="center"/>
    </xf>
    <xf numFmtId="0" fontId="8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2" fontId="6" fillId="6" borderId="4" xfId="1" applyNumberFormat="1" applyFont="1" applyFill="1" applyBorder="1" applyAlignment="1">
      <alignment horizontal="center" vertical="center"/>
    </xf>
    <xf numFmtId="165" fontId="0" fillId="2" borderId="11" xfId="0" applyNumberFormat="1" applyFont="1" applyFill="1" applyBorder="1" applyAlignment="1">
      <alignment horizontal="center" vertical="center"/>
    </xf>
    <xf numFmtId="0" fontId="23" fillId="0" borderId="0" xfId="0" applyFont="1"/>
    <xf numFmtId="0" fontId="9" fillId="0" borderId="1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9" fillId="0" borderId="9" xfId="0" applyFont="1" applyBorder="1"/>
    <xf numFmtId="0" fontId="6" fillId="6" borderId="4" xfId="0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0" fillId="0" borderId="4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9" xfId="0" applyFont="1" applyBorder="1"/>
    <xf numFmtId="0" fontId="0" fillId="0" borderId="8" xfId="0" applyFont="1" applyBorder="1" applyAlignment="1">
      <alignment vertical="center"/>
    </xf>
    <xf numFmtId="2" fontId="0" fillId="0" borderId="4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0" fillId="0" borderId="0" xfId="0" applyFont="1"/>
    <xf numFmtId="0" fontId="9" fillId="2" borderId="9" xfId="0" applyFont="1" applyFill="1" applyBorder="1" applyAlignment="1">
      <alignment horizontal="left"/>
    </xf>
    <xf numFmtId="0" fontId="9" fillId="2" borderId="10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9" fillId="2" borderId="29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20" fillId="2" borderId="9" xfId="0" applyFont="1" applyFill="1" applyBorder="1" applyAlignment="1">
      <alignment horizontal="left" vertical="center"/>
    </xf>
    <xf numFmtId="0" fontId="20" fillId="2" borderId="10" xfId="0" applyFont="1" applyFill="1" applyBorder="1" applyAlignment="1">
      <alignment horizontal="left" vertical="center"/>
    </xf>
    <xf numFmtId="0" fontId="20" fillId="2" borderId="11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/>
    </xf>
  </cellXfs>
  <cellStyles count="27">
    <cellStyle name="Comma" xfId="1" builtinId="3"/>
    <cellStyle name="Comma 2" xfId="4" xr:uid="{E60E010D-F7D6-4CAA-98DA-7BF01030B2FF}"/>
    <cellStyle name="Comma 2 2" xfId="10" xr:uid="{D0DCD266-089B-4533-B000-5497AFEFC88E}"/>
    <cellStyle name="Comma 2 2 2" xfId="26" xr:uid="{03EBB5CE-6D84-4269-8927-0DE30D0B0AED}"/>
    <cellStyle name="Comma 2 3" xfId="13" xr:uid="{C977B1EB-0DAB-41DC-9628-53136680B3C3}"/>
    <cellStyle name="Comma 3" xfId="11" xr:uid="{D6FABEEB-AB4D-444A-9CDD-A95D1CFD34BA}"/>
    <cellStyle name="Comma 3 2" xfId="7" xr:uid="{EBB5B0FC-D37E-455B-B237-F259C330716F}"/>
    <cellStyle name="Comma 3 3" xfId="18" xr:uid="{4ECD4742-D90E-4A65-8BAB-2112649C6E24}"/>
    <cellStyle name="Comma 3 4" xfId="25" xr:uid="{52D2A556-E20C-4FC9-B1C8-D149B514B5D8}"/>
    <cellStyle name="Comma 4" xfId="16" xr:uid="{08594C24-1C15-49A2-B22A-29E5C45A1D14}"/>
    <cellStyle name="Comma 4 2" xfId="22" xr:uid="{FB36D4A9-33FF-4342-81A2-EE126EF15083}"/>
    <cellStyle name="Currency 2" xfId="14" xr:uid="{0F533120-055E-44BC-8117-3FA8ED4C9FA9}"/>
    <cellStyle name="Currency 2 2" xfId="17" xr:uid="{C230C5FA-C415-418A-930E-BE340CA5EC1B}"/>
    <cellStyle name="Normal" xfId="0" builtinId="0"/>
    <cellStyle name="Normal 13" xfId="9" xr:uid="{92CE0550-027E-4D01-A9CD-9817055E3B1E}"/>
    <cellStyle name="Normal 2" xfId="5" xr:uid="{7FD9B553-226D-46E7-9982-5B0FC721AE07}"/>
    <cellStyle name="Normal 2 2" xfId="8" xr:uid="{170CDA6A-FE26-4193-8550-0B9C03089EA6}"/>
    <cellStyle name="Normal 2 2 2" xfId="19" xr:uid="{49876771-F0E6-4357-B115-8D8E4FE5561C}"/>
    <cellStyle name="Normal 2 3" xfId="12" xr:uid="{9024D5A2-93CB-4B88-BA91-DECF88E25E5E}"/>
    <cellStyle name="Normal 2 4" xfId="24" xr:uid="{0E268C4F-453E-4507-8F5E-A5B68750963D}"/>
    <cellStyle name="Normal 3" xfId="2" xr:uid="{D133F5F1-1F91-4228-B507-9C1E09EFC205}"/>
    <cellStyle name="Normal 3 2" xfId="6" xr:uid="{155A7EC7-39EF-40B1-A995-04CFECCF315E}"/>
    <cellStyle name="Normal 3 2 2" xfId="20" xr:uid="{344137F2-0797-4582-8326-95F160188BD9}"/>
    <cellStyle name="Normal 4" xfId="21" xr:uid="{37757ADF-5725-467F-8CB6-216C3922383C}"/>
    <cellStyle name="Normal 4 2" xfId="23" xr:uid="{1557B592-5738-47F5-B2D3-590583DF3040}"/>
    <cellStyle name="Normal 5" xfId="15" xr:uid="{60BDDE39-F91E-488F-88AC-2112B5EA17DF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sheetMetadata" Target="metadata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theme" Target="theme/theme1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0456397891133913E-3"/>
          <c:y val="8.3793828291379513E-4"/>
          <c:w val="0.97110374442785141"/>
          <c:h val="0.60796942393635645"/>
        </c:manualLayout>
      </c:layout>
      <c:lineChart>
        <c:grouping val="standard"/>
        <c:varyColors val="0"/>
        <c:ser>
          <c:idx val="0"/>
          <c:order val="0"/>
          <c:spPr>
            <a:ln w="50800" cap="rnd">
              <a:solidFill>
                <a:schemeClr val="tx1"/>
              </a:solidFill>
              <a:round/>
            </a:ln>
            <a:effectLst>
              <a:outerShdw sx="1000" sy="1000" algn="ctr" rotWithShape="0">
                <a:srgbClr val="000000"/>
              </a:outerShdw>
            </a:effectLst>
          </c:spPr>
          <c:marker>
            <c:symbol val="none"/>
          </c:marker>
          <c:cat>
            <c:numRef>
              <c:f>'S-CURVE'!$F$12:$AP$12</c:f>
              <c:numCache>
                <c:formatCode>General</c:formatCode>
                <c:ptCount val="36"/>
                <c:pt idx="0" formatCode="_(* #,##0.00_);_(* \(#,##0.00\);_(* &quot;-&quot;??_);_(@_)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</c:numCache>
            </c:numRef>
          </c:cat>
          <c:val>
            <c:numRef>
              <c:f>'S-CURVE'!$F$21:$AP$21</c:f>
              <c:numCache>
                <c:formatCode>0.00</c:formatCode>
                <c:ptCount val="36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ED-4B2E-9C7A-10D196ED9124}"/>
            </c:ext>
          </c:extLst>
        </c:ser>
        <c:ser>
          <c:idx val="1"/>
          <c:order val="1"/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'S-CURVE'!$F$12:$AP$12</c:f>
              <c:numCache>
                <c:formatCode>General</c:formatCode>
                <c:ptCount val="36"/>
                <c:pt idx="0" formatCode="_(* #,##0.00_);_(* \(#,##0.00\);_(* &quot;-&quot;??_);_(@_)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</c:numCache>
            </c:numRef>
          </c:cat>
          <c:val>
            <c:numRef>
              <c:f>'S-CURVE'!$G$12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ED-4B2E-9C7A-10D196ED9124}"/>
            </c:ext>
          </c:extLst>
        </c:ser>
        <c:ser>
          <c:idx val="2"/>
          <c:order val="2"/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'S-CURVE'!$F$12:$AP$12</c:f>
              <c:numCache>
                <c:formatCode>General</c:formatCode>
                <c:ptCount val="36"/>
                <c:pt idx="0" formatCode="_(* #,##0.00_);_(* \(#,##0.00\);_(* &quot;-&quot;??_);_(@_)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</c:numCache>
            </c:numRef>
          </c:cat>
          <c:val>
            <c:numRef>
              <c:f>'S-CURVE'!$H$12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ED-4B2E-9C7A-10D196ED9124}"/>
            </c:ext>
          </c:extLst>
        </c:ser>
        <c:ser>
          <c:idx val="3"/>
          <c:order val="3"/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'S-CURVE'!$F$12:$AP$12</c:f>
              <c:numCache>
                <c:formatCode>General</c:formatCode>
                <c:ptCount val="36"/>
                <c:pt idx="0" formatCode="_(* #,##0.00_);_(* \(#,##0.00\);_(* &quot;-&quot;??_);_(@_)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</c:numCache>
            </c:numRef>
          </c:cat>
          <c:val>
            <c:numRef>
              <c:f>'S-CURVE'!$I$12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ED-4B2E-9C7A-10D196ED9124}"/>
            </c:ext>
          </c:extLst>
        </c:ser>
        <c:ser>
          <c:idx val="4"/>
          <c:order val="4"/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'S-CURVE'!$F$12:$AP$12</c:f>
              <c:numCache>
                <c:formatCode>General</c:formatCode>
                <c:ptCount val="36"/>
                <c:pt idx="0" formatCode="_(* #,##0.00_);_(* \(#,##0.00\);_(* &quot;-&quot;??_);_(@_)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</c:numCache>
            </c:numRef>
          </c:cat>
          <c:val>
            <c:numRef>
              <c:f>'S-CURVE'!$J$12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5ED-4B2E-9C7A-10D196ED9124}"/>
            </c:ext>
          </c:extLst>
        </c:ser>
        <c:ser>
          <c:idx val="5"/>
          <c:order val="5"/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'S-CURVE'!$F$12:$AP$12</c:f>
              <c:numCache>
                <c:formatCode>General</c:formatCode>
                <c:ptCount val="36"/>
                <c:pt idx="0" formatCode="_(* #,##0.00_);_(* \(#,##0.00\);_(* &quot;-&quot;??_);_(@_)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</c:numCache>
            </c:numRef>
          </c:cat>
          <c:val>
            <c:numRef>
              <c:f>'S-CURVE'!$K$12</c:f>
              <c:numCache>
                <c:formatCode>General</c:formatCode>
                <c:ptCount val="1"/>
                <c:pt idx="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5ED-4B2E-9C7A-10D196ED9124}"/>
            </c:ext>
          </c:extLst>
        </c:ser>
        <c:ser>
          <c:idx val="6"/>
          <c:order val="6"/>
          <c:spPr>
            <a:ln w="349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'S-CURVE'!$F$12:$AP$12</c:f>
              <c:numCache>
                <c:formatCode>General</c:formatCode>
                <c:ptCount val="36"/>
                <c:pt idx="0" formatCode="_(* #,##0.00_);_(* \(#,##0.00\);_(* &quot;-&quot;??_);_(@_)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</c:numCache>
            </c:numRef>
          </c:cat>
          <c:val>
            <c:numRef>
              <c:f>'S-CURVE'!$L$12</c:f>
              <c:numCache>
                <c:formatCode>General</c:formatCode>
                <c:ptCount val="1"/>
                <c:pt idx="0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5ED-4B2E-9C7A-10D196ED9124}"/>
            </c:ext>
          </c:extLst>
        </c:ser>
        <c:ser>
          <c:idx val="7"/>
          <c:order val="7"/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'S-CURVE'!$F$12:$AP$12</c:f>
              <c:numCache>
                <c:formatCode>General</c:formatCode>
                <c:ptCount val="36"/>
                <c:pt idx="0" formatCode="_(* #,##0.00_);_(* \(#,##0.00\);_(* &quot;-&quot;??_);_(@_)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</c:numCache>
            </c:numRef>
          </c:cat>
          <c:val>
            <c:numRef>
              <c:f>'S-CURVE'!$M$12</c:f>
              <c:numCache>
                <c:formatCode>General</c:formatCode>
                <c:ptCount val="1"/>
                <c:pt idx="0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5ED-4B2E-9C7A-10D196ED9124}"/>
            </c:ext>
          </c:extLst>
        </c:ser>
        <c:ser>
          <c:idx val="8"/>
          <c:order val="8"/>
          <c:spPr>
            <a:ln w="34925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'S-CURVE'!$F$12:$AP$12</c:f>
              <c:numCache>
                <c:formatCode>General</c:formatCode>
                <c:ptCount val="36"/>
                <c:pt idx="0" formatCode="_(* #,##0.00_);_(* \(#,##0.00\);_(* &quot;-&quot;??_);_(@_)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</c:numCache>
            </c:numRef>
          </c:cat>
          <c:val>
            <c:numRef>
              <c:f>'S-CURVE'!$N$12</c:f>
              <c:numCache>
                <c:formatCode>General</c:formatCode>
                <c:ptCount val="1"/>
                <c:pt idx="0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5ED-4B2E-9C7A-10D196ED9124}"/>
            </c:ext>
          </c:extLst>
        </c:ser>
        <c:ser>
          <c:idx val="9"/>
          <c:order val="9"/>
          <c:spPr>
            <a:ln w="34925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'S-CURVE'!$F$12:$AP$12</c:f>
              <c:numCache>
                <c:formatCode>General</c:formatCode>
                <c:ptCount val="36"/>
                <c:pt idx="0" formatCode="_(* #,##0.00_);_(* \(#,##0.00\);_(* &quot;-&quot;??_);_(@_)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</c:numCache>
            </c:numRef>
          </c:cat>
          <c:val>
            <c:numRef>
              <c:f>'S-CURVE'!$O$12</c:f>
              <c:numCache>
                <c:formatCode>General</c:formatCode>
                <c:ptCount val="1"/>
                <c:pt idx="0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5ED-4B2E-9C7A-10D196ED9124}"/>
            </c:ext>
          </c:extLst>
        </c:ser>
        <c:ser>
          <c:idx val="10"/>
          <c:order val="10"/>
          <c:spPr>
            <a:ln w="34925" cap="rnd">
              <a:solidFill>
                <a:schemeClr val="accent5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'S-CURVE'!$F$12:$AP$12</c:f>
              <c:numCache>
                <c:formatCode>General</c:formatCode>
                <c:ptCount val="36"/>
                <c:pt idx="0" formatCode="_(* #,##0.00_);_(* \(#,##0.00\);_(* &quot;-&quot;??_);_(@_)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</c:numCache>
            </c:numRef>
          </c:cat>
          <c:val>
            <c:numRef>
              <c:f>'S-CURVE'!$P$12</c:f>
              <c:numCache>
                <c:formatCode>General</c:formatCode>
                <c:ptCount val="1"/>
                <c:pt idx="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5ED-4B2E-9C7A-10D196ED9124}"/>
            </c:ext>
          </c:extLst>
        </c:ser>
        <c:ser>
          <c:idx val="11"/>
          <c:order val="11"/>
          <c:spPr>
            <a:ln w="34925" cap="rnd">
              <a:solidFill>
                <a:schemeClr val="accent6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'S-CURVE'!$F$12:$AP$12</c:f>
              <c:numCache>
                <c:formatCode>General</c:formatCode>
                <c:ptCount val="36"/>
                <c:pt idx="0" formatCode="_(* #,##0.00_);_(* \(#,##0.00\);_(* &quot;-&quot;??_);_(@_)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</c:numCache>
            </c:numRef>
          </c:cat>
          <c:val>
            <c:numRef>
              <c:f>'S-CURVE'!$Q$12</c:f>
              <c:numCache>
                <c:formatCode>General</c:formatCode>
                <c:ptCount val="1"/>
                <c:pt idx="0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5ED-4B2E-9C7A-10D196ED9124}"/>
            </c:ext>
          </c:extLst>
        </c:ser>
        <c:ser>
          <c:idx val="12"/>
          <c:order val="12"/>
          <c:spPr>
            <a:ln w="3492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[13]Sheet2!$F$12:$AP$12</c:f>
              <c:numCache>
                <c:formatCode>General</c:formatCode>
                <c:ptCount val="3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</c:numCache>
            </c:numRef>
          </c:cat>
          <c:val>
            <c:numRef>
              <c:f>[13]Sheet2!$R$12</c:f>
              <c:numCache>
                <c:formatCode>General</c:formatCode>
                <c:ptCount val="1"/>
                <c:pt idx="0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5ED-4B2E-9C7A-10D196ED9124}"/>
            </c:ext>
          </c:extLst>
        </c:ser>
        <c:ser>
          <c:idx val="13"/>
          <c:order val="13"/>
          <c:spPr>
            <a:ln w="3492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'S-CURVE'!$F$12:$AP$12</c:f>
              <c:numCache>
                <c:formatCode>General</c:formatCode>
                <c:ptCount val="36"/>
                <c:pt idx="0" formatCode="_(* #,##0.00_);_(* \(#,##0.00\);_(* &quot;-&quot;??_);_(@_)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</c:numCache>
            </c:numRef>
          </c:cat>
          <c:val>
            <c:numRef>
              <c:f>'S-CURVE'!$S$12</c:f>
              <c:numCache>
                <c:formatCode>General</c:formatCode>
                <c:ptCount val="1"/>
                <c:pt idx="0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5ED-4B2E-9C7A-10D196ED9124}"/>
            </c:ext>
          </c:extLst>
        </c:ser>
        <c:ser>
          <c:idx val="14"/>
          <c:order val="14"/>
          <c:spPr>
            <a:ln w="3492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'S-CURVE'!$F$12:$AP$12</c:f>
              <c:numCache>
                <c:formatCode>General</c:formatCode>
                <c:ptCount val="36"/>
                <c:pt idx="0" formatCode="_(* #,##0.00_);_(* \(#,##0.00\);_(* &quot;-&quot;??_);_(@_)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</c:numCache>
            </c:numRef>
          </c:cat>
          <c:val>
            <c:numRef>
              <c:f>'S-CURVE'!$T$12</c:f>
              <c:numCache>
                <c:formatCode>General</c:formatCode>
                <c:ptCount val="1"/>
                <c:pt idx="0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5ED-4B2E-9C7A-10D196ED9124}"/>
            </c:ext>
          </c:extLst>
        </c:ser>
        <c:ser>
          <c:idx val="15"/>
          <c:order val="15"/>
          <c:spPr>
            <a:ln w="3492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'S-CURVE'!$F$12:$AP$12</c:f>
              <c:numCache>
                <c:formatCode>General</c:formatCode>
                <c:ptCount val="36"/>
                <c:pt idx="0" formatCode="_(* #,##0.00_);_(* \(#,##0.00\);_(* &quot;-&quot;??_);_(@_)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</c:numCache>
            </c:numRef>
          </c:cat>
          <c:val>
            <c:numRef>
              <c:f>'S-CURVE'!$U$12</c:f>
              <c:numCache>
                <c:formatCode>General</c:formatCode>
                <c:ptCount val="1"/>
                <c:pt idx="0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25ED-4B2E-9C7A-10D196ED9124}"/>
            </c:ext>
          </c:extLst>
        </c:ser>
        <c:ser>
          <c:idx val="16"/>
          <c:order val="16"/>
          <c:spPr>
            <a:ln w="3492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'S-CURVE'!$F$12:$AP$12</c:f>
              <c:numCache>
                <c:formatCode>General</c:formatCode>
                <c:ptCount val="36"/>
                <c:pt idx="0" formatCode="_(* #,##0.00_);_(* \(#,##0.00\);_(* &quot;-&quot;??_);_(@_)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</c:numCache>
            </c:numRef>
          </c:cat>
          <c:val>
            <c:numRef>
              <c:f>'S-CURVE'!$V$12</c:f>
              <c:numCache>
                <c:formatCode>General</c:formatCode>
                <c:ptCount val="1"/>
                <c:pt idx="0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5ED-4B2E-9C7A-10D196ED9124}"/>
            </c:ext>
          </c:extLst>
        </c:ser>
        <c:ser>
          <c:idx val="17"/>
          <c:order val="17"/>
          <c:spPr>
            <a:ln w="3492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'S-CURVE'!$F$12:$AP$12</c:f>
              <c:numCache>
                <c:formatCode>General</c:formatCode>
                <c:ptCount val="36"/>
                <c:pt idx="0" formatCode="_(* #,##0.00_);_(* \(#,##0.00\);_(* &quot;-&quot;??_);_(@_)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</c:numCache>
            </c:numRef>
          </c:cat>
          <c:val>
            <c:numRef>
              <c:f>'S-CURVE'!$W$12</c:f>
              <c:numCache>
                <c:formatCode>General</c:formatCode>
                <c:ptCount val="1"/>
                <c:pt idx="0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5ED-4B2E-9C7A-10D196ED9124}"/>
            </c:ext>
          </c:extLst>
        </c:ser>
        <c:ser>
          <c:idx val="18"/>
          <c:order val="18"/>
          <c:spPr>
            <a:ln w="34925" cap="rnd">
              <a:solidFill>
                <a:schemeClr val="accent1">
                  <a:lumMod val="8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'S-CURVE'!$F$12:$AP$12</c:f>
              <c:numCache>
                <c:formatCode>General</c:formatCode>
                <c:ptCount val="36"/>
                <c:pt idx="0" formatCode="_(* #,##0.00_);_(* \(#,##0.00\);_(* &quot;-&quot;??_);_(@_)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</c:numCache>
            </c:numRef>
          </c:cat>
          <c:val>
            <c:numRef>
              <c:f>'S-CURVE'!$X$12</c:f>
              <c:numCache>
                <c:formatCode>General</c:formatCode>
                <c:ptCount val="1"/>
                <c:pt idx="0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25ED-4B2E-9C7A-10D196ED9124}"/>
            </c:ext>
          </c:extLst>
        </c:ser>
        <c:ser>
          <c:idx val="19"/>
          <c:order val="19"/>
          <c:spPr>
            <a:ln w="34925" cap="rnd">
              <a:solidFill>
                <a:schemeClr val="accent2">
                  <a:lumMod val="8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'S-CURVE'!$F$12:$AP$12</c:f>
              <c:numCache>
                <c:formatCode>General</c:formatCode>
                <c:ptCount val="36"/>
                <c:pt idx="0" formatCode="_(* #,##0.00_);_(* \(#,##0.00\);_(* &quot;-&quot;??_);_(@_)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</c:numCache>
            </c:numRef>
          </c:cat>
          <c:val>
            <c:numRef>
              <c:f>'S-CURVE'!$Y$12</c:f>
              <c:numCache>
                <c:formatCode>General</c:formatCode>
                <c:ptCount val="1"/>
                <c:pt idx="0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25ED-4B2E-9C7A-10D196ED9124}"/>
            </c:ext>
          </c:extLst>
        </c:ser>
        <c:ser>
          <c:idx val="20"/>
          <c:order val="20"/>
          <c:spPr>
            <a:ln w="34925" cap="rnd">
              <a:solidFill>
                <a:schemeClr val="accent3">
                  <a:lumMod val="8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'S-CURVE'!$F$12:$AP$12</c:f>
              <c:numCache>
                <c:formatCode>General</c:formatCode>
                <c:ptCount val="36"/>
                <c:pt idx="0" formatCode="_(* #,##0.00_);_(* \(#,##0.00\);_(* &quot;-&quot;??_);_(@_)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</c:numCache>
            </c:numRef>
          </c:cat>
          <c:val>
            <c:numRef>
              <c:f>'S-CURVE'!$Z$12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25ED-4B2E-9C7A-10D196ED9124}"/>
            </c:ext>
          </c:extLst>
        </c:ser>
        <c:ser>
          <c:idx val="21"/>
          <c:order val="21"/>
          <c:spPr>
            <a:ln w="34925" cap="rnd">
              <a:solidFill>
                <a:schemeClr val="accent4">
                  <a:lumMod val="8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'S-CURVE'!$F$12:$AP$12</c:f>
              <c:numCache>
                <c:formatCode>General</c:formatCode>
                <c:ptCount val="36"/>
                <c:pt idx="0" formatCode="_(* #,##0.00_);_(* \(#,##0.00\);_(* &quot;-&quot;??_);_(@_)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</c:numCache>
            </c:numRef>
          </c:cat>
          <c:val>
            <c:numRef>
              <c:f>'S-CURVE'!$AA$12</c:f>
              <c:numCache>
                <c:formatCode>General</c:formatCode>
                <c:ptCount val="1"/>
                <c:pt idx="0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25ED-4B2E-9C7A-10D196ED9124}"/>
            </c:ext>
          </c:extLst>
        </c:ser>
        <c:ser>
          <c:idx val="22"/>
          <c:order val="22"/>
          <c:spPr>
            <a:ln w="34925" cap="rnd">
              <a:solidFill>
                <a:schemeClr val="accent5">
                  <a:lumMod val="8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'S-CURVE'!$F$12:$AP$12</c:f>
              <c:numCache>
                <c:formatCode>General</c:formatCode>
                <c:ptCount val="36"/>
                <c:pt idx="0" formatCode="_(* #,##0.00_);_(* \(#,##0.00\);_(* &quot;-&quot;??_);_(@_)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</c:numCache>
            </c:numRef>
          </c:cat>
          <c:val>
            <c:numRef>
              <c:f>'S-CURVE'!$AB$12</c:f>
              <c:numCache>
                <c:formatCode>General</c:formatCode>
                <c:ptCount val="1"/>
                <c:pt idx="0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25ED-4B2E-9C7A-10D196ED9124}"/>
            </c:ext>
          </c:extLst>
        </c:ser>
        <c:ser>
          <c:idx val="23"/>
          <c:order val="23"/>
          <c:spPr>
            <a:ln w="34925" cap="rnd">
              <a:solidFill>
                <a:schemeClr val="accent6">
                  <a:lumMod val="8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'S-CURVE'!$F$12:$AP$12</c:f>
              <c:numCache>
                <c:formatCode>General</c:formatCode>
                <c:ptCount val="36"/>
                <c:pt idx="0" formatCode="_(* #,##0.00_);_(* \(#,##0.00\);_(* &quot;-&quot;??_);_(@_)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</c:numCache>
            </c:numRef>
          </c:cat>
          <c:val>
            <c:numRef>
              <c:f>'S-CURVE'!$AC$12</c:f>
              <c:numCache>
                <c:formatCode>General</c:formatCode>
                <c:ptCount val="1"/>
                <c:pt idx="0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25ED-4B2E-9C7A-10D196ED9124}"/>
            </c:ext>
          </c:extLst>
        </c:ser>
        <c:ser>
          <c:idx val="24"/>
          <c:order val="24"/>
          <c:spPr>
            <a:ln w="3492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'S-CURVE'!$F$12:$AP$12</c:f>
              <c:numCache>
                <c:formatCode>General</c:formatCode>
                <c:ptCount val="36"/>
                <c:pt idx="0" formatCode="_(* #,##0.00_);_(* \(#,##0.00\);_(* &quot;-&quot;??_);_(@_)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</c:numCache>
            </c:numRef>
          </c:cat>
          <c:val>
            <c:numRef>
              <c:f>'S-CURVE'!$AD$12</c:f>
              <c:numCache>
                <c:formatCode>General</c:formatCode>
                <c:ptCount val="1"/>
                <c:pt idx="0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25ED-4B2E-9C7A-10D196ED9124}"/>
            </c:ext>
          </c:extLst>
        </c:ser>
        <c:ser>
          <c:idx val="25"/>
          <c:order val="25"/>
          <c:spPr>
            <a:ln w="3492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'S-CURVE'!$F$12:$AP$12</c:f>
              <c:numCache>
                <c:formatCode>General</c:formatCode>
                <c:ptCount val="36"/>
                <c:pt idx="0" formatCode="_(* #,##0.00_);_(* \(#,##0.00\);_(* &quot;-&quot;??_);_(@_)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</c:numCache>
            </c:numRef>
          </c:cat>
          <c:val>
            <c:numRef>
              <c:f>'S-CURVE'!$AE$12</c:f>
              <c:numCache>
                <c:formatCode>General</c:formatCode>
                <c:ptCount val="1"/>
                <c:pt idx="0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25ED-4B2E-9C7A-10D196ED9124}"/>
            </c:ext>
          </c:extLst>
        </c:ser>
        <c:ser>
          <c:idx val="26"/>
          <c:order val="26"/>
          <c:spPr>
            <a:ln w="3492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'S-CURVE'!$F$12:$AP$12</c:f>
              <c:numCache>
                <c:formatCode>General</c:formatCode>
                <c:ptCount val="36"/>
                <c:pt idx="0" formatCode="_(* #,##0.00_);_(* \(#,##0.00\);_(* &quot;-&quot;??_);_(@_)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</c:numCache>
            </c:numRef>
          </c:cat>
          <c:val>
            <c:numRef>
              <c:f>'S-CURVE'!$AF$12</c:f>
              <c:numCache>
                <c:formatCode>General</c:formatCode>
                <c:ptCount val="1"/>
                <c:pt idx="0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25ED-4B2E-9C7A-10D196ED9124}"/>
            </c:ext>
          </c:extLst>
        </c:ser>
        <c:ser>
          <c:idx val="27"/>
          <c:order val="27"/>
          <c:spPr>
            <a:ln w="3492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'S-CURVE'!$F$12:$AP$12</c:f>
              <c:numCache>
                <c:formatCode>General</c:formatCode>
                <c:ptCount val="36"/>
                <c:pt idx="0" formatCode="_(* #,##0.00_);_(* \(#,##0.00\);_(* &quot;-&quot;??_);_(@_)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</c:numCache>
            </c:numRef>
          </c:cat>
          <c:val>
            <c:numRef>
              <c:f>'S-CURVE'!$AG$12</c:f>
              <c:numCache>
                <c:formatCode>General</c:formatCode>
                <c:ptCount val="1"/>
                <c:pt idx="0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25ED-4B2E-9C7A-10D196ED9124}"/>
            </c:ext>
          </c:extLst>
        </c:ser>
        <c:ser>
          <c:idx val="28"/>
          <c:order val="28"/>
          <c:spPr>
            <a:ln w="3492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'S-CURVE'!$F$12:$AP$12</c:f>
              <c:numCache>
                <c:formatCode>General</c:formatCode>
                <c:ptCount val="36"/>
                <c:pt idx="0" formatCode="_(* #,##0.00_);_(* \(#,##0.00\);_(* &quot;-&quot;??_);_(@_)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</c:numCache>
            </c:numRef>
          </c:cat>
          <c:val>
            <c:numRef>
              <c:f>'S-CURVE'!$AH$12</c:f>
              <c:numCache>
                <c:formatCode>General</c:formatCode>
                <c:ptCount val="1"/>
                <c:pt idx="0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25ED-4B2E-9C7A-10D196ED9124}"/>
            </c:ext>
          </c:extLst>
        </c:ser>
        <c:ser>
          <c:idx val="29"/>
          <c:order val="29"/>
          <c:spPr>
            <a:ln w="3492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'S-CURVE'!$F$12:$AP$12</c:f>
              <c:numCache>
                <c:formatCode>General</c:formatCode>
                <c:ptCount val="36"/>
                <c:pt idx="0" formatCode="_(* #,##0.00_);_(* \(#,##0.00\);_(* &quot;-&quot;??_);_(@_)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</c:numCache>
            </c:numRef>
          </c:cat>
          <c:val>
            <c:numRef>
              <c:f>'S-CURVE'!$AI$12</c:f>
              <c:numCache>
                <c:formatCode>General</c:formatCode>
                <c:ptCount val="1"/>
                <c:pt idx="0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25ED-4B2E-9C7A-10D196ED9124}"/>
            </c:ext>
          </c:extLst>
        </c:ser>
        <c:ser>
          <c:idx val="30"/>
          <c:order val="30"/>
          <c:spPr>
            <a:ln w="34925" cap="rnd">
              <a:solidFill>
                <a:schemeClr val="accent1">
                  <a:lumMod val="5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'S-CURVE'!$F$12:$AP$12</c:f>
              <c:numCache>
                <c:formatCode>General</c:formatCode>
                <c:ptCount val="36"/>
                <c:pt idx="0" formatCode="_(* #,##0.00_);_(* \(#,##0.00\);_(* &quot;-&quot;??_);_(@_)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</c:numCache>
            </c:numRef>
          </c:cat>
          <c:val>
            <c:numRef>
              <c:f>'S-CURVE'!$AJ$12</c:f>
              <c:numCache>
                <c:formatCode>General</c:formatCode>
                <c:ptCount val="1"/>
                <c:pt idx="0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25ED-4B2E-9C7A-10D196ED9124}"/>
            </c:ext>
          </c:extLst>
        </c:ser>
        <c:ser>
          <c:idx val="31"/>
          <c:order val="31"/>
          <c:spPr>
            <a:ln w="34925" cap="rnd">
              <a:solidFill>
                <a:schemeClr val="accent2">
                  <a:lumMod val="5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'S-CURVE'!$F$12:$AP$12</c:f>
              <c:numCache>
                <c:formatCode>General</c:formatCode>
                <c:ptCount val="36"/>
                <c:pt idx="0" formatCode="_(* #,##0.00_);_(* \(#,##0.00\);_(* &quot;-&quot;??_);_(@_)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</c:numCache>
            </c:numRef>
          </c:cat>
          <c:val>
            <c:numRef>
              <c:f>'S-CURVE'!$AK$12</c:f>
              <c:numCache>
                <c:formatCode>General</c:formatCode>
                <c:ptCount val="1"/>
                <c:pt idx="0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25ED-4B2E-9C7A-10D196ED9124}"/>
            </c:ext>
          </c:extLst>
        </c:ser>
        <c:ser>
          <c:idx val="32"/>
          <c:order val="32"/>
          <c:spPr>
            <a:ln w="34925" cap="rnd">
              <a:solidFill>
                <a:schemeClr val="accent3">
                  <a:lumMod val="5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'S-CURVE'!$F$12:$AP$12</c:f>
              <c:numCache>
                <c:formatCode>General</c:formatCode>
                <c:ptCount val="36"/>
                <c:pt idx="0" formatCode="_(* #,##0.00_);_(* \(#,##0.00\);_(* &quot;-&quot;??_);_(@_)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</c:numCache>
            </c:numRef>
          </c:cat>
          <c:val>
            <c:numRef>
              <c:f>'S-CURVE'!$AL$12</c:f>
              <c:numCache>
                <c:formatCode>General</c:formatCode>
                <c:ptCount val="1"/>
                <c:pt idx="0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25ED-4B2E-9C7A-10D196ED9124}"/>
            </c:ext>
          </c:extLst>
        </c:ser>
        <c:ser>
          <c:idx val="33"/>
          <c:order val="33"/>
          <c:spPr>
            <a:ln w="34925" cap="rnd">
              <a:solidFill>
                <a:schemeClr val="accent4">
                  <a:lumMod val="5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'S-CURVE'!$F$12:$AP$12</c:f>
              <c:numCache>
                <c:formatCode>General</c:formatCode>
                <c:ptCount val="36"/>
                <c:pt idx="0" formatCode="_(* #,##0.00_);_(* \(#,##0.00\);_(* &quot;-&quot;??_);_(@_)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</c:numCache>
            </c:numRef>
          </c:cat>
          <c:val>
            <c:numRef>
              <c:f>'S-CURVE'!$AM$12</c:f>
              <c:numCache>
                <c:formatCode>General</c:formatCode>
                <c:ptCount val="1"/>
                <c:pt idx="0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25ED-4B2E-9C7A-10D196ED9124}"/>
            </c:ext>
          </c:extLst>
        </c:ser>
        <c:ser>
          <c:idx val="34"/>
          <c:order val="34"/>
          <c:spPr>
            <a:ln w="34925" cap="rnd">
              <a:solidFill>
                <a:schemeClr val="accent5">
                  <a:lumMod val="5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'S-CURVE'!$F$12:$AP$12</c:f>
              <c:numCache>
                <c:formatCode>General</c:formatCode>
                <c:ptCount val="36"/>
                <c:pt idx="0" formatCode="_(* #,##0.00_);_(* \(#,##0.00\);_(* &quot;-&quot;??_);_(@_)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</c:numCache>
            </c:numRef>
          </c:cat>
          <c:val>
            <c:numRef>
              <c:f>'S-CURVE'!$AN$12</c:f>
              <c:numCache>
                <c:formatCode>General</c:formatCode>
                <c:ptCount val="1"/>
                <c:pt idx="0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25ED-4B2E-9C7A-10D196ED9124}"/>
            </c:ext>
          </c:extLst>
        </c:ser>
        <c:ser>
          <c:idx val="35"/>
          <c:order val="35"/>
          <c:spPr>
            <a:ln w="34925" cap="rnd">
              <a:solidFill>
                <a:schemeClr val="accent6">
                  <a:lumMod val="5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'S-CURVE'!$F$12:$AP$12</c:f>
              <c:numCache>
                <c:formatCode>General</c:formatCode>
                <c:ptCount val="36"/>
                <c:pt idx="0" formatCode="_(* #,##0.00_);_(* \(#,##0.00\);_(* &quot;-&quot;??_);_(@_)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</c:numCache>
            </c:numRef>
          </c:cat>
          <c:val>
            <c:numRef>
              <c:f>'S-CURVE'!$AO$12</c:f>
              <c:numCache>
                <c:formatCode>General</c:formatCode>
                <c:ptCount val="1"/>
                <c:pt idx="0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25ED-4B2E-9C7A-10D196ED9124}"/>
            </c:ext>
          </c:extLst>
        </c:ser>
        <c:ser>
          <c:idx val="36"/>
          <c:order val="36"/>
          <c:spPr>
            <a:ln w="3492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'S-CURVE'!$F$12:$AP$12</c:f>
              <c:numCache>
                <c:formatCode>General</c:formatCode>
                <c:ptCount val="36"/>
                <c:pt idx="0" formatCode="_(* #,##0.00_);_(* \(#,##0.00\);_(* &quot;-&quot;??_);_(@_)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</c:numCache>
            </c:numRef>
          </c:cat>
          <c:val>
            <c:numRef>
              <c:f>'S-CURVE'!$AP$12</c:f>
              <c:numCache>
                <c:formatCode>General</c:formatCode>
                <c:ptCount val="1"/>
                <c:pt idx="0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5ED-4B2E-9C7A-10D196ED9124}"/>
            </c:ext>
          </c:extLst>
        </c:ser>
        <c:ser>
          <c:idx val="37"/>
          <c:order val="37"/>
          <c:tx>
            <c:strRef>
              <c:f>'S-CURVE'!$F$21:$AP$21</c:f>
              <c:strCache>
                <c:ptCount val="37"/>
                <c:pt idx="0">
                  <c:v>0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  <c:pt idx="6">
                  <c:v>#REF!</c:v>
                </c:pt>
                <c:pt idx="7">
                  <c:v>#REF!</c:v>
                </c:pt>
                <c:pt idx="8">
                  <c:v>#REF!</c:v>
                </c:pt>
                <c:pt idx="9">
                  <c:v>#REF!</c:v>
                </c:pt>
                <c:pt idx="10">
                  <c:v>#REF!</c:v>
                </c:pt>
                <c:pt idx="11">
                  <c:v>#REF!</c:v>
                </c:pt>
                <c:pt idx="12">
                  <c:v>#REF!</c:v>
                </c:pt>
                <c:pt idx="13">
                  <c:v>#REF!</c:v>
                </c:pt>
                <c:pt idx="14">
                  <c:v>#REF!</c:v>
                </c:pt>
                <c:pt idx="15">
                  <c:v>#REF!</c:v>
                </c:pt>
                <c:pt idx="16">
                  <c:v>#REF!</c:v>
                </c:pt>
                <c:pt idx="17">
                  <c:v>#REF!</c:v>
                </c:pt>
                <c:pt idx="18">
                  <c:v>#REF!</c:v>
                </c:pt>
                <c:pt idx="19">
                  <c:v>#REF!</c:v>
                </c:pt>
                <c:pt idx="20">
                  <c:v>#REF!</c:v>
                </c:pt>
                <c:pt idx="21">
                  <c:v>#REF!</c:v>
                </c:pt>
                <c:pt idx="22">
                  <c:v>#REF!</c:v>
                </c:pt>
                <c:pt idx="23">
                  <c:v>#REF!</c:v>
                </c:pt>
                <c:pt idx="24">
                  <c:v>#REF!</c:v>
                </c:pt>
                <c:pt idx="25">
                  <c:v>#REF!</c:v>
                </c:pt>
                <c:pt idx="26">
                  <c:v>#REF!</c:v>
                </c:pt>
                <c:pt idx="27">
                  <c:v>#REF!</c:v>
                </c:pt>
                <c:pt idx="28">
                  <c:v>#REF!</c:v>
                </c:pt>
                <c:pt idx="29">
                  <c:v>#REF!</c:v>
                </c:pt>
                <c:pt idx="30">
                  <c:v>#REF!</c:v>
                </c:pt>
                <c:pt idx="31">
                  <c:v>#REF!</c:v>
                </c:pt>
                <c:pt idx="32">
                  <c:v>#REF!</c:v>
                </c:pt>
                <c:pt idx="33">
                  <c:v>#REF!</c:v>
                </c:pt>
                <c:pt idx="34">
                  <c:v>#REF!</c:v>
                </c:pt>
                <c:pt idx="35">
                  <c:v>#REF!</c:v>
                </c:pt>
                <c:pt idx="36">
                  <c:v>#REF!</c:v>
                </c:pt>
              </c:strCache>
            </c:strRef>
          </c:tx>
          <c:spPr>
            <a:ln w="3492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'S-CURVE'!$F$12:$AP$12</c:f>
              <c:numCache>
                <c:formatCode>General</c:formatCode>
                <c:ptCount val="36"/>
                <c:pt idx="0" formatCode="_(* #,##0.00_);_(* \(#,##0.00\);_(* &quot;-&quot;??_);_(@_)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5-25ED-4B2E-9C7A-10D196ED9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2755776"/>
        <c:axId val="1792757440"/>
      </c:lineChart>
      <c:catAx>
        <c:axId val="1792755776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none"/>
        <c:minorTickMark val="none"/>
        <c:tickLblPos val="nextTo"/>
        <c:crossAx val="1792757440"/>
        <c:crosses val="autoZero"/>
        <c:auto val="1"/>
        <c:lblAlgn val="ctr"/>
        <c:lblOffset val="100"/>
        <c:noMultiLvlLbl val="0"/>
      </c:catAx>
      <c:valAx>
        <c:axId val="179275744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9275577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474721</xdr:colOff>
      <xdr:row>2</xdr:row>
      <xdr:rowOff>34640</xdr:rowOff>
    </xdr:from>
    <xdr:to>
      <xdr:col>43</xdr:col>
      <xdr:colOff>345613</xdr:colOff>
      <xdr:row>27</xdr:row>
      <xdr:rowOff>155864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A91DEB3-C89A-4C68-8265-C2C9A313D7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1270000</xdr:colOff>
      <xdr:row>0</xdr:row>
      <xdr:rowOff>0</xdr:rowOff>
    </xdr:from>
    <xdr:to>
      <xdr:col>13</xdr:col>
      <xdr:colOff>2020832</xdr:colOff>
      <xdr:row>16</xdr:row>
      <xdr:rowOff>189160</xdr:rowOff>
    </xdr:to>
    <xdr:sp macro="" textlink="">
      <xdr:nvSpPr>
        <xdr:cNvPr id="2" name=" ">
          <a:extLst>
            <a:ext uri="{FF2B5EF4-FFF2-40B4-BE49-F238E27FC236}">
              <a16:creationId xmlns:a16="http://schemas.microsoft.com/office/drawing/2014/main" id="{EC9867A8-AF4E-4A99-B543-0BD1F68032BF}"/>
            </a:ext>
          </a:extLst>
        </xdr:cNvPr>
        <xdr:cNvSpPr txBox="1"/>
      </xdr:nvSpPr>
      <xdr:spPr>
        <a:xfrm>
          <a:off x="1270000" y="0"/>
          <a:ext cx="31240357" cy="506596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ctr"/>
          <a:r>
            <a:rPr lang="en-US" altLang="zh-CN" sz="2800" b="1">
              <a:solidFill>
                <a:srgbClr val="000000"/>
              </a:solidFill>
              <a:latin typeface="+mn-lt" panose="00000000000000000000" charset="0"/>
              <a:ea typeface="+mn-lt" panose="00000000000000000000" charset="0"/>
            </a:rPr>
            <a:t>Tarlac State University</a:t>
          </a:r>
        </a:p>
        <a:p>
          <a:pPr algn="ctr"/>
          <a:r>
            <a:rPr lang="en-US" altLang="zh-CN" sz="2800" b="1">
              <a:solidFill>
                <a:srgbClr val="000000"/>
              </a:solidFill>
              <a:latin typeface="+mn-lt" panose="00000000000000000000" charset="0"/>
              <a:ea typeface="+mn-lt" panose="00000000000000000000" charset="0"/>
            </a:rPr>
            <a:t>Office of Facilities Development and Management</a:t>
          </a:r>
        </a:p>
        <a:p>
          <a:pPr algn="ctr"/>
          <a:r>
            <a:rPr lang="en-US" altLang="zh-CN" sz="2800" b="1">
              <a:solidFill>
                <a:srgbClr val="000000"/>
              </a:solidFill>
              <a:latin typeface="+mn-lt" panose="00000000000000000000" charset="0"/>
              <a:ea typeface="+mn-lt" panose="00000000000000000000" charset="0"/>
            </a:rPr>
            <a:t>Planning and Monitoring Unit</a:t>
          </a:r>
        </a:p>
        <a:p>
          <a:pPr algn="ctr"/>
          <a:r>
            <a:rPr lang="en-US" altLang="zh-CN" sz="2800">
              <a:solidFill>
                <a:srgbClr val="000000"/>
              </a:solidFill>
              <a:latin typeface="+mn-lt" panose="00000000000000000000" charset="0"/>
              <a:ea typeface="+mn-lt" panose="00000000000000000000" charset="0"/>
            </a:rPr>
            <a:t>Romulo Boulevard, San Vicnete, Tarlac City</a:t>
          </a:r>
        </a:p>
        <a:p>
          <a:pPr algn="ctr"/>
          <a:r>
            <a:rPr lang="en-US" altLang="zh-CN" sz="2800">
              <a:solidFill>
                <a:srgbClr val="000000"/>
              </a:solidFill>
              <a:latin typeface="+mn-lt" panose="00000000000000000000" charset="0"/>
              <a:ea typeface="+mn-lt" panose="00000000000000000000" charset="0"/>
            </a:rPr>
            <a:t>Tel. No. (045) 606-8160</a:t>
          </a:r>
        </a:p>
        <a:p>
          <a:pPr algn="ctr"/>
          <a:endParaRPr sz="14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2800" b="1">
              <a:solidFill>
                <a:srgbClr val="000000"/>
              </a:solidFill>
              <a:latin typeface="+mn-lt" panose="00000000000000000000" charset="0"/>
              <a:ea typeface="+mn-lt" panose="00000000000000000000" charset="0"/>
            </a:rPr>
            <a:t>Project: Expansion of Guard House with CCTV Control Room</a:t>
          </a:r>
          <a:endParaRPr lang="en-US" altLang="zh-CN" sz="2800" b="1" baseline="0">
            <a:solidFill>
              <a:srgbClr val="000000"/>
            </a:solidFill>
            <a:latin typeface="+mn-lt" panose="00000000000000000000" charset="0"/>
            <a:ea typeface="+mn-lt" panose="00000000000000000000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2800" b="1">
              <a:solidFill>
                <a:srgbClr val="000000"/>
              </a:solidFill>
              <a:latin typeface="+mn-lt" panose="00000000000000000000" charset="0"/>
              <a:ea typeface="+mn-lt" panose="00000000000000000000" charset="0"/>
            </a:rPr>
            <a:t>Location:</a:t>
          </a:r>
          <a:r>
            <a:rPr lang="en-US" altLang="zh-CN" sz="2800" b="1" baseline="0">
              <a:solidFill>
                <a:srgbClr val="000000"/>
              </a:solidFill>
              <a:latin typeface="+mn-lt" panose="00000000000000000000" charset="0"/>
              <a:ea typeface="+mn-lt" panose="00000000000000000000" charset="0"/>
            </a:rPr>
            <a:t> San Isidro and Lucinda Extension Campus, Tarlac State University</a:t>
          </a:r>
          <a:r>
            <a:rPr lang="en-US" altLang="zh-CN" sz="2800" b="1">
              <a:solidFill>
                <a:srgbClr val="000000"/>
              </a:solidFill>
              <a:latin typeface="+mn-lt" panose="00000000000000000000" charset="0"/>
              <a:ea typeface="+mn-lt" panose="00000000000000000000" charset="0"/>
            </a:rPr>
            <a:t> </a:t>
          </a:r>
        </a:p>
        <a:p>
          <a:pPr algn="ctr"/>
          <a:r>
            <a:rPr lang="en-US" altLang="zh-CN" sz="2800" b="1">
              <a:solidFill>
                <a:srgbClr val="000000"/>
              </a:solidFill>
              <a:latin typeface="+mn-lt" panose="00000000000000000000" charset="0"/>
              <a:ea typeface="+mn-lt" panose="00000000000000000000" charset="0"/>
            </a:rPr>
            <a:t>Duration: </a:t>
          </a:r>
          <a:r>
            <a:rPr lang="en-US" altLang="zh-CN" sz="2800" b="1" baseline="0">
              <a:solidFill>
                <a:srgbClr val="000000"/>
              </a:solidFill>
              <a:latin typeface="+mn-lt" panose="00000000000000000000" charset="0"/>
              <a:ea typeface="+mn-lt" panose="00000000000000000000" charset="0"/>
            </a:rPr>
            <a:t> 150 </a:t>
          </a:r>
          <a:r>
            <a:rPr lang="en-US" altLang="zh-CN" sz="2800" b="1">
              <a:solidFill>
                <a:srgbClr val="000000"/>
              </a:solidFill>
              <a:latin typeface="+mn-lt" panose="00000000000000000000" charset="0"/>
              <a:ea typeface="+mn-lt" panose="00000000000000000000" charset="0"/>
            </a:rPr>
            <a:t>Calendar Days</a:t>
          </a:r>
        </a:p>
        <a:p>
          <a:pPr algn="ctr"/>
          <a:endParaRPr sz="1400"/>
        </a:p>
        <a:p>
          <a:pPr algn="ctr"/>
          <a:r>
            <a:rPr lang="en-US" altLang="zh-CN" sz="3200" b="1">
              <a:solidFill>
                <a:srgbClr val="000000"/>
              </a:solidFill>
              <a:latin typeface="+mn-lt" panose="00000000000000000000" charset="0"/>
              <a:ea typeface="+mn-lt" panose="00000000000000000000" charset="0"/>
            </a:rPr>
            <a:t>APPROVED BUDGET FOR</a:t>
          </a:r>
          <a:r>
            <a:rPr lang="en-US" altLang="zh-CN" sz="3200" b="1" baseline="0">
              <a:solidFill>
                <a:srgbClr val="000000"/>
              </a:solidFill>
              <a:latin typeface="+mn-lt" panose="00000000000000000000" charset="0"/>
              <a:ea typeface="+mn-lt" panose="00000000000000000000" charset="0"/>
            </a:rPr>
            <a:t> THE CONTRACT</a:t>
          </a:r>
          <a:endParaRPr lang="en-US" altLang="zh-CN" sz="3200" b="1">
            <a:solidFill>
              <a:srgbClr val="000000"/>
            </a:solidFill>
            <a:latin typeface="+mn-lt" panose="00000000000000000000" charset="0"/>
            <a:ea typeface="+mn-lt" panose="00000000000000000000" charset="0"/>
          </a:endParaRPr>
        </a:p>
      </xdr:txBody>
    </xdr:sp>
    <xdr:clientData/>
  </xdr:twoCellAnchor>
  <xdr:twoCellAnchor>
    <xdr:from>
      <xdr:col>13</xdr:col>
      <xdr:colOff>1214437</xdr:colOff>
      <xdr:row>2</xdr:row>
      <xdr:rowOff>240692</xdr:rowOff>
    </xdr:from>
    <xdr:to>
      <xdr:col>14</xdr:col>
      <xdr:colOff>1232982</xdr:colOff>
      <xdr:row>10</xdr:row>
      <xdr:rowOff>238125</xdr:rowOff>
    </xdr:to>
    <xdr:pic>
      <xdr:nvPicPr>
        <xdr:cNvPr id="3" name="Picture 2" descr=" ">
          <a:extLst>
            <a:ext uri="{FF2B5EF4-FFF2-40B4-BE49-F238E27FC236}">
              <a16:creationId xmlns:a16="http://schemas.microsoft.com/office/drawing/2014/main" id="{8E0C6F47-12C5-49C9-8647-8435A4B7E08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1623000" y="812192"/>
          <a:ext cx="2661732" cy="2283433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811822</xdr:colOff>
      <xdr:row>2</xdr:row>
      <xdr:rowOff>177664</xdr:rowOff>
    </xdr:from>
    <xdr:to>
      <xdr:col>1</xdr:col>
      <xdr:colOff>1500187</xdr:colOff>
      <xdr:row>10</xdr:row>
      <xdr:rowOff>190500</xdr:rowOff>
    </xdr:to>
    <xdr:pic>
      <xdr:nvPicPr>
        <xdr:cNvPr id="4" name="Picture 2" descr="TSU Logo">
          <a:extLst>
            <a:ext uri="{FF2B5EF4-FFF2-40B4-BE49-F238E27FC236}">
              <a16:creationId xmlns:a16="http://schemas.microsoft.com/office/drawing/2014/main" id="{092DB60E-1C9E-4D70-B3D0-D30AD3BB3C9B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11822" y="749164"/>
          <a:ext cx="2712428" cy="2298836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57978</xdr:colOff>
      <xdr:row>218</xdr:row>
      <xdr:rowOff>0</xdr:rowOff>
    </xdr:from>
    <xdr:to>
      <xdr:col>1</xdr:col>
      <xdr:colOff>1772478</xdr:colOff>
      <xdr:row>218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66ED0BC-AD4C-4E2A-BA9D-71B054BA4EAB}"/>
            </a:ext>
          </a:extLst>
        </xdr:cNvPr>
        <xdr:cNvCxnSpPr/>
      </xdr:nvCxnSpPr>
      <xdr:spPr>
        <a:xfrm>
          <a:off x="57978" y="81410175"/>
          <a:ext cx="2828925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ridel\lance\Users\demo\Desktop\plaridel_war03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lute-server\TLUTE%20CAD%20PROJECT\COST%20ESTIMATES%20GROUP\DANNY\TLUTE\BARO%20NGA%20UBRAS\QUANTITY%20SURVEYING\TYPICAL%20DCALC\RCPC%20HEADWALL_rev23feb09_W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2%20REFERENCE\STANDARD%20POW%202022\4%20LMS%20(SB)%202022\STANDARD%20POW%20-%20NEWCON%20(LMS%20SB)\STANDARD%20POW%20-%20NEWCON%20(LMS%20-%20PLAN%20A%20SB)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sueduph-my.sharepoint.com/personal/msesguerra_tsu_edu_ph/Documents/MAYBEL/PROJECTS/CIT/ABC_CIT_2%20(1).xlsx" TargetMode="External"/><Relationship Id="rId1" Type="http://schemas.openxmlformats.org/officeDocument/2006/relationships/externalLinkPath" Target="/personal/msesguerra_tsu_edu_ph/Documents/MAYBEL/PROJECTS/CIT/ABC_CIT_2%20(1)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DMO-TABAQUERO3\Desktop\AJT%20FILES\DESKTOP%20FILES\AMPHITEATER\S-Curve.xlsx" TargetMode="External"/><Relationship Id="rId1" Type="http://schemas.openxmlformats.org/officeDocument/2006/relationships/externalLinkPath" Target="/Users/FDMO-TABAQUERO3/Desktop/AJT%20FILES/DESKTOP%20FILES/AMPHITEATER/S-Curve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DMO-TABAQUERO3\Downloads\ABC-SENSORY%202.xlsx" TargetMode="External"/><Relationship Id="rId1" Type="http://schemas.openxmlformats.org/officeDocument/2006/relationships/externalLinkPath" Target="/Users/FDMO-TABAQUERO3/Downloads/ABC-SENSORY%20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2%20TASKS\TASK%20-%20DUPA\DUPA%20-%20Sir%20Nhey\2STY4CL%20Quez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lute-server\tlute%20cad%20project\QUANTITY%20CALCULATION%20BACK-UP\PACKAGE%209\estimates%20-%20Engr.%20Elsalon\segment%203-5%20(main%20alignment)\UPDATED%20SEG.3-5\P1B-02%20segment%2004-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cabansag/Downloads/ArEngrs_Electrical%20Load%20and%20Computation_Templat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LIMINANGCONG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\OneDrive%20-%20Tarlac%20State%20University%20(1)\MAYBEL\PROJECTS\DUPA,%20BOQ,%20ABC\PRICE%20LIST.xlsx" TargetMode="External"/><Relationship Id="rId1" Type="http://schemas.openxmlformats.org/officeDocument/2006/relationships/externalLinkPath" Target="/Users/HP/OneDrive%20-%20Tarlac%20State%20University%20(1)/MAYBEL/PROJECTS/DUPA,%20BOQ,%20ABC/PRICE%20LIS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lenn%20Orteza_for%20read-only!\NCR\Change%20Order%20Estimat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EADER\Glen\manila\Lupang%20Pangako%20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lute-server\tlute%20cad%20project\tplex%20cover%20.%20quantity%20calculations\QUANTITY%20CALCULATION%20BACK-UP\PACKAGE%2011\may%2012,%202009\Copy%20of%20victori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lute-server\tlute%20cad%20project\COST%20ESTIMATES%20GROUP\DANNY\TLUTE\BARO%20NGA%20UBRAS\QUANTITY%20SURVEYING\TYPICAL%20DCALC\NORMAL%20GRADE%20RCB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SUM"/>
      <sheetName val="ACT"/>
      <sheetName val="SUM"/>
      <sheetName val="part A"/>
      <sheetName val="part B_E"/>
      <sheetName val="BR-01"/>
      <sheetName val="BR-02"/>
      <sheetName val="BR-03"/>
      <sheetName val="part G_K"/>
      <sheetName val="BR-01_400"/>
      <sheetName val="BR-02_400"/>
      <sheetName val="BR-03_400"/>
      <sheetName val="BR-01_backup"/>
      <sheetName val="BR-02_backup"/>
      <sheetName val="BR-03_backup"/>
      <sheetName val="RSB_03"/>
      <sheetName val="RSB_02"/>
      <sheetName val="RSB_01"/>
      <sheetName val="Earthworks"/>
      <sheetName val="Earthworks_2"/>
      <sheetName val="clearing &amp; grubbing"/>
      <sheetName val="unsuitable"/>
      <sheetName val="selected"/>
      <sheetName val="common"/>
      <sheetName val="RCPC"/>
      <sheetName val="MSR"/>
      <sheetName val="monitoring"/>
      <sheetName val="Gen. Sched"/>
      <sheetName val="Catch-up plan"/>
      <sheetName val="Rev02-Catch-up plan"/>
      <sheetName val="EUS"/>
      <sheetName val="Table 3"/>
      <sheetName val="Table 4"/>
      <sheetName val="Table 5"/>
      <sheetName val="Table 6"/>
      <sheetName val="Table 7"/>
      <sheetName val="Table 8"/>
      <sheetName val="format"/>
      <sheetName val="A.1.1(8)"/>
      <sheetName val="A.1.1(11)"/>
      <sheetName val="A.1.2(4)"/>
      <sheetName val="A.1.2(6)"/>
      <sheetName val="A.1.3(1)"/>
      <sheetName val="A.1.4(1)"/>
      <sheetName val="B.5"/>
      <sheetName val="B.7"/>
      <sheetName val="B.9"/>
      <sheetName val="B.13"/>
      <sheetName val="B.18"/>
      <sheetName val="103(2)A"/>
      <sheetName val="400(17)e"/>
      <sheetName val="400(17)m"/>
      <sheetName val="400(23)e1"/>
      <sheetName val="400(23)e1 (2)"/>
      <sheetName val="400(26)b"/>
      <sheetName val="400(27)"/>
      <sheetName val="401(2)a"/>
      <sheetName val="404(1)a"/>
      <sheetName val="404(1)b"/>
      <sheetName val="405(1)b3"/>
      <sheetName val="406(1)c4"/>
      <sheetName val="406(1)H7"/>
      <sheetName val="412(1)"/>
      <sheetName val="407(8)"/>
      <sheetName val="505(2)a"/>
      <sheetName val="506(1)"/>
      <sheetName val="517(1)a"/>
      <sheetName val="612"/>
      <sheetName val="612(2)"/>
    </sheetNames>
    <sheetDataSet>
      <sheetData sheetId="0"/>
      <sheetData sheetId="1"/>
      <sheetData sheetId="2" refreshError="1">
        <row r="21">
          <cell r="E21">
            <v>143015466.50385767</v>
          </cell>
          <cell r="G21">
            <v>155106108.83068997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1">
          <cell r="G21">
            <v>0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ndards"/>
      <sheetName val="single_concrete"/>
      <sheetName val="double_concrete"/>
      <sheetName val="tripple_concrete"/>
      <sheetName val="single_rebars"/>
      <sheetName val="double_rebars"/>
      <sheetName val="tripple_rebars"/>
    </sheetNames>
    <sheetDataSet>
      <sheetData sheetId="0" refreshError="1">
        <row r="10">
          <cell r="A10" t="str">
            <v>PIPE DIAMETER               ( D )</v>
          </cell>
          <cell r="B10" t="str">
            <v>t</v>
          </cell>
          <cell r="C10" t="str">
            <v>h</v>
          </cell>
          <cell r="D10" t="str">
            <v>E</v>
          </cell>
          <cell r="E10" t="str">
            <v>F</v>
          </cell>
          <cell r="F10" t="str">
            <v>w</v>
          </cell>
          <cell r="G10" t="str">
            <v>SINGLE</v>
          </cell>
          <cell r="H10" t="str">
            <v>DOUBLE</v>
          </cell>
          <cell r="I10" t="str">
            <v>TRIPLE</v>
          </cell>
        </row>
        <row r="11">
          <cell r="G11" t="str">
            <v>Ls1</v>
          </cell>
          <cell r="H11" t="str">
            <v>Ls2</v>
          </cell>
          <cell r="I11" t="str">
            <v>Ls3</v>
          </cell>
        </row>
        <row r="12">
          <cell r="C12" t="str">
            <v>0.5+D+t</v>
          </cell>
          <cell r="D12" t="str">
            <v>D</v>
          </cell>
          <cell r="E12" t="str">
            <v>1.732*D</v>
          </cell>
          <cell r="F12" t="str">
            <v>1.67*D</v>
          </cell>
          <cell r="G12" t="str">
            <v>D+2t+0.10*2</v>
          </cell>
          <cell r="H12" t="str">
            <v>Ls1+w</v>
          </cell>
          <cell r="I12" t="str">
            <v>Ls1+2*w</v>
          </cell>
        </row>
        <row r="13">
          <cell r="A13">
            <v>0.61</v>
          </cell>
          <cell r="B13">
            <v>7.5999999999999998E-2</v>
          </cell>
          <cell r="C13">
            <v>1.1859999999999999</v>
          </cell>
          <cell r="D13">
            <v>0.61</v>
          </cell>
          <cell r="E13">
            <v>1.0569999999999999</v>
          </cell>
          <cell r="F13">
            <v>1.0189999999999999</v>
          </cell>
          <cell r="G13">
            <v>0.96199999999999997</v>
          </cell>
          <cell r="H13">
            <v>1.9809999999999999</v>
          </cell>
          <cell r="I13">
            <v>3</v>
          </cell>
        </row>
        <row r="14">
          <cell r="A14">
            <v>0.76</v>
          </cell>
          <cell r="B14">
            <v>8.8999999999999996E-2</v>
          </cell>
          <cell r="C14">
            <v>1.349</v>
          </cell>
          <cell r="D14">
            <v>0.76</v>
          </cell>
          <cell r="E14">
            <v>1.3160000000000001</v>
          </cell>
          <cell r="F14">
            <v>1.2689999999999999</v>
          </cell>
          <cell r="G14">
            <v>1.1379999999999999</v>
          </cell>
          <cell r="H14">
            <v>2.407</v>
          </cell>
          <cell r="I14">
            <v>3.6759999999999997</v>
          </cell>
        </row>
        <row r="15">
          <cell r="A15">
            <v>0.91</v>
          </cell>
          <cell r="B15">
            <v>0.10199999999999999</v>
          </cell>
          <cell r="C15">
            <v>1.512</v>
          </cell>
          <cell r="D15">
            <v>0.91</v>
          </cell>
          <cell r="E15">
            <v>1.5760000000000001</v>
          </cell>
          <cell r="F15">
            <v>1.52</v>
          </cell>
          <cell r="G15">
            <v>1.3140000000000001</v>
          </cell>
          <cell r="H15">
            <v>2.8340000000000001</v>
          </cell>
          <cell r="I15">
            <v>4.3540000000000001</v>
          </cell>
        </row>
        <row r="16">
          <cell r="A16">
            <v>1.07</v>
          </cell>
          <cell r="B16">
            <v>0.114</v>
          </cell>
          <cell r="C16">
            <v>1.6839999999999999</v>
          </cell>
          <cell r="D16">
            <v>1.07</v>
          </cell>
          <cell r="E16">
            <v>1.853</v>
          </cell>
          <cell r="F16">
            <v>1.7869999999999999</v>
          </cell>
          <cell r="G16">
            <v>1.498</v>
          </cell>
          <cell r="H16">
            <v>3.2850000000000001</v>
          </cell>
          <cell r="I16">
            <v>5.0720000000000001</v>
          </cell>
        </row>
        <row r="17">
          <cell r="A17">
            <v>1.22</v>
          </cell>
          <cell r="B17">
            <v>0.127</v>
          </cell>
          <cell r="C17">
            <v>1.847</v>
          </cell>
          <cell r="D17">
            <v>1.22</v>
          </cell>
          <cell r="E17">
            <v>2.113</v>
          </cell>
          <cell r="F17">
            <v>2.0369999999999999</v>
          </cell>
          <cell r="G17">
            <v>1.6739999999999999</v>
          </cell>
          <cell r="H17">
            <v>3.7109999999999999</v>
          </cell>
          <cell r="I17">
            <v>5.7479999999999993</v>
          </cell>
        </row>
        <row r="18">
          <cell r="A18">
            <v>1.52</v>
          </cell>
          <cell r="B18">
            <v>0.152</v>
          </cell>
          <cell r="C18">
            <v>2.1720000000000002</v>
          </cell>
          <cell r="D18">
            <v>1.52</v>
          </cell>
          <cell r="E18">
            <v>2.633</v>
          </cell>
          <cell r="F18">
            <v>2.5379999999999998</v>
          </cell>
          <cell r="G18">
            <v>2.024</v>
          </cell>
          <cell r="H18">
            <v>4.5619999999999994</v>
          </cell>
          <cell r="I18">
            <v>7.1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CE (2CL)"/>
      <sheetName val="BOQ (2CL)"/>
      <sheetName val="DCE (3CL)"/>
      <sheetName val="BOQ (3CL)"/>
      <sheetName val="DCE (4CL)"/>
      <sheetName val="BOQ (4CL)"/>
      <sheetName val="UNIT COST 202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9">
          <cell r="D19" t="str">
            <v>Project Billboard</v>
          </cell>
        </row>
      </sheetData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BC(CIT) (3m)"/>
      <sheetName val="ABC(CIT)"/>
      <sheetName val="ABC(FINAL)"/>
      <sheetName val="S-CURVE1"/>
      <sheetName val="Sheet5 (3M)"/>
      <sheetName val="Sheet5"/>
      <sheetName val="1.1"/>
      <sheetName val="1.2"/>
      <sheetName val="1.2.1"/>
      <sheetName val="1.3"/>
      <sheetName val="1.3.1"/>
      <sheetName val="2.1"/>
      <sheetName val="2.2"/>
      <sheetName val="3.1"/>
      <sheetName val="Sheet5 (3M) (2)"/>
    </sheetNames>
    <sheetDataSet>
      <sheetData sheetId="0" refreshError="1"/>
      <sheetData sheetId="1" refreshError="1"/>
      <sheetData sheetId="2" refreshError="1">
        <row r="47">
          <cell r="B47" t="str">
            <v>Mobilization &amp; Demobilization</v>
          </cell>
        </row>
        <row r="155">
          <cell r="B155" t="str">
            <v>Electrical Works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 refreshError="1"/>
      <sheetData sheetId="1">
        <row r="12">
          <cell r="F12">
            <v>0</v>
          </cell>
          <cell r="G12">
            <v>5</v>
          </cell>
          <cell r="H12">
            <v>10</v>
          </cell>
          <cell r="I12">
            <v>15</v>
          </cell>
          <cell r="J12">
            <v>20</v>
          </cell>
          <cell r="K12">
            <v>25</v>
          </cell>
          <cell r="L12">
            <v>30</v>
          </cell>
          <cell r="M12">
            <v>35</v>
          </cell>
          <cell r="N12">
            <v>40</v>
          </cell>
          <cell r="O12">
            <v>45</v>
          </cell>
          <cell r="P12">
            <v>50</v>
          </cell>
          <cell r="Q12">
            <v>55</v>
          </cell>
          <cell r="R12">
            <v>60</v>
          </cell>
          <cell r="S12">
            <v>65</v>
          </cell>
          <cell r="T12">
            <v>70</v>
          </cell>
          <cell r="U12">
            <v>75</v>
          </cell>
          <cell r="V12">
            <v>80</v>
          </cell>
          <cell r="W12">
            <v>85</v>
          </cell>
          <cell r="X12">
            <v>90</v>
          </cell>
          <cell r="Y12">
            <v>95</v>
          </cell>
          <cell r="Z12">
            <v>100</v>
          </cell>
          <cell r="AA12">
            <v>105</v>
          </cell>
          <cell r="AB12">
            <v>110</v>
          </cell>
          <cell r="AC12">
            <v>115</v>
          </cell>
          <cell r="AD12">
            <v>120</v>
          </cell>
          <cell r="AE12">
            <v>125</v>
          </cell>
          <cell r="AF12">
            <v>130</v>
          </cell>
          <cell r="AG12">
            <v>135</v>
          </cell>
          <cell r="AH12">
            <v>140</v>
          </cell>
          <cell r="AI12">
            <v>145</v>
          </cell>
          <cell r="AJ12">
            <v>150</v>
          </cell>
          <cell r="AK12">
            <v>155</v>
          </cell>
          <cell r="AL12">
            <v>160</v>
          </cell>
          <cell r="AM12">
            <v>165</v>
          </cell>
          <cell r="AN12">
            <v>170</v>
          </cell>
          <cell r="AO12">
            <v>175</v>
          </cell>
          <cell r="AP12">
            <v>180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1"/>
      <sheetName val="1.2"/>
      <sheetName val="1.3"/>
      <sheetName val="2.1"/>
      <sheetName val="2.2"/>
      <sheetName val="2.3"/>
      <sheetName val="3.1"/>
      <sheetName val="4.1.1"/>
      <sheetName val="4.1.2"/>
      <sheetName val="4.2.1"/>
      <sheetName val="4.2.2"/>
      <sheetName val="4.2.3"/>
      <sheetName val="4.3.1"/>
      <sheetName val="4.3.2"/>
      <sheetName val="4.3.3"/>
      <sheetName val="4.4.1"/>
      <sheetName val="4.4.2"/>
      <sheetName val="4.5.1"/>
      <sheetName val="4.5.2"/>
      <sheetName val="4.5.3"/>
      <sheetName val="ABC(FINAL)"/>
      <sheetName val="4.5.4"/>
      <sheetName val="4.5.5"/>
      <sheetName val="4.5.6"/>
      <sheetName val="4.5.7"/>
      <sheetName val="4.5.8"/>
      <sheetName val="4.6.1"/>
      <sheetName val="4.6.2"/>
      <sheetName val="CFTR LIGHTING"/>
      <sheetName val="CFTR POWER"/>
      <sheetName val="5.1"/>
      <sheetName val="5.2"/>
      <sheetName val="5.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9">
          <cell r="I29">
            <v>180.2986072752127</v>
          </cell>
        </row>
      </sheetData>
      <sheetData sheetId="13">
        <row r="34">
          <cell r="G34">
            <v>150.00000000000003</v>
          </cell>
        </row>
      </sheetData>
      <sheetData sheetId="14"/>
      <sheetData sheetId="15">
        <row r="11">
          <cell r="C11">
            <v>5.88</v>
          </cell>
        </row>
      </sheetData>
      <sheetData sheetId="16">
        <row r="25">
          <cell r="G25">
            <v>226.12153846153845</v>
          </cell>
        </row>
      </sheetData>
      <sheetData sheetId="17">
        <row r="25">
          <cell r="F25">
            <v>29088</v>
          </cell>
        </row>
      </sheetData>
      <sheetData sheetId="18">
        <row r="15">
          <cell r="E15">
            <v>25320</v>
          </cell>
        </row>
      </sheetData>
      <sheetData sheetId="19">
        <row r="15">
          <cell r="E15">
            <v>13800</v>
          </cell>
        </row>
      </sheetData>
      <sheetData sheetId="20"/>
      <sheetData sheetId="21">
        <row r="25">
          <cell r="F25">
            <v>15334.269387755101</v>
          </cell>
        </row>
      </sheetData>
      <sheetData sheetId="22">
        <row r="15">
          <cell r="E15">
            <v>1540</v>
          </cell>
        </row>
      </sheetData>
      <sheetData sheetId="23">
        <row r="15">
          <cell r="E15">
            <v>6240.0000000000009</v>
          </cell>
        </row>
      </sheetData>
      <sheetData sheetId="24">
        <row r="15">
          <cell r="E15">
            <v>7280.0000000000009</v>
          </cell>
        </row>
      </sheetData>
      <sheetData sheetId="25">
        <row r="25">
          <cell r="F25">
            <v>5200</v>
          </cell>
        </row>
      </sheetData>
      <sheetData sheetId="26">
        <row r="29">
          <cell r="G29">
            <v>38160.8125</v>
          </cell>
        </row>
        <row r="38">
          <cell r="G38">
            <v>6256.25</v>
          </cell>
        </row>
      </sheetData>
      <sheetData sheetId="27">
        <row r="25">
          <cell r="F25">
            <v>45000</v>
          </cell>
        </row>
        <row r="34">
          <cell r="F34">
            <v>2250</v>
          </cell>
        </row>
      </sheetData>
      <sheetData sheetId="28"/>
      <sheetData sheetId="29"/>
      <sheetData sheetId="30">
        <row r="33">
          <cell r="I33">
            <v>0.20886075949367089</v>
          </cell>
        </row>
      </sheetData>
      <sheetData sheetId="31">
        <row r="33">
          <cell r="I33">
            <v>0.45</v>
          </cell>
        </row>
      </sheetData>
      <sheetData sheetId="32">
        <row r="32">
          <cell r="I32">
            <v>0.65217391304347827</v>
          </cell>
        </row>
      </sheetData>
      <sheetData sheetId="33">
        <row r="66">
          <cell r="B66">
            <v>99.000000000000014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quipment Back up"/>
      <sheetName val="Labor"/>
      <sheetName val="Equipment for Print"/>
      <sheetName val="Materials for Print"/>
      <sheetName val="Materials Data Base"/>
      <sheetName val="Materials"/>
      <sheetName val="OCM &amp; Profit"/>
      <sheetName val="Quarry Source &amp; Hauling Cost"/>
      <sheetName val="Std Project Duration of DPWH"/>
      <sheetName val="Project Duration"/>
      <sheetName val="Building BackUp"/>
      <sheetName val="Road Slope Protection BackUp"/>
      <sheetName val="electrical "/>
      <sheetName val="PROJECT TITLE-LOCATION"/>
      <sheetName val="Work Items Involved"/>
      <sheetName val="Routine Slip"/>
      <sheetName val="Executive Summary"/>
      <sheetName val="Annex K"/>
      <sheetName val="Derivation of Project Duration"/>
      <sheetName val="Hauling Cost"/>
      <sheetName val="Planned S-Curve"/>
      <sheetName val="NEW POW FORMAT"/>
      <sheetName val="ITEMIZED BREAKDOWN"/>
      <sheetName val="MINIMUM EQUIPMENT REQUIREMENT"/>
      <sheetName val="COMPONENT COST"/>
      <sheetName val="ABC Summary"/>
      <sheetName val="ABC"/>
      <sheetName val="DUPA FORMAT"/>
      <sheetName val="1"/>
      <sheetName val="A.1.1 (3)"/>
      <sheetName val="A.1.2 (2)"/>
      <sheetName val="A.1.3 (1)"/>
      <sheetName val="A.1.4 (1)"/>
      <sheetName val="B.5 Project Billboard"/>
      <sheetName val="B.7 Safety and Health"/>
      <sheetName val="B.9"/>
      <sheetName val="B.13"/>
      <sheetName val="800 (2) Clearing and Grubbing"/>
      <sheetName val="801 (1)"/>
      <sheetName val="803 (1) a Structure Excavation"/>
      <sheetName val="803 (1) c"/>
      <sheetName val="804 (1) a"/>
      <sheetName val="804 (1) b"/>
      <sheetName val="804 (4)"/>
      <sheetName val="807 (1)"/>
      <sheetName val="1000 (1)"/>
      <sheetName val="1052 (6)"/>
      <sheetName val="1600 (2)"/>
      <sheetName val="1601 (1)"/>
      <sheetName val="903 (1)"/>
      <sheetName val="900 (1) c1"/>
      <sheetName val="902 (1) a"/>
      <sheetName val="1046 (2) a1"/>
      <sheetName val="1046 (2) a2"/>
      <sheetName val="1010 (4)"/>
      <sheetName val="1051 (5)"/>
      <sheetName val="1003 (2) h"/>
      <sheetName val="1047 (1)"/>
      <sheetName val="1047 (10)"/>
      <sheetName val="1003 (1) a1"/>
      <sheetName val="1003 (2) a1"/>
      <sheetName val="1003 (17)"/>
      <sheetName val="1016 (1) a"/>
      <sheetName val="1018 (1)"/>
      <sheetName val="1018 (2)"/>
      <sheetName val="1018 (4)"/>
      <sheetName val="1021 (1) a"/>
      <sheetName val="1021 (1) c1"/>
      <sheetName val="1027 (1)"/>
      <sheetName val="1014 (1) b1"/>
      <sheetName val="1014 (1) b2"/>
      <sheetName val="1047 (8)"/>
      <sheetName val="1032 (1) a"/>
      <sheetName val="1032 (1) b"/>
      <sheetName val="1032 (1) c"/>
      <sheetName val="1100 (10)"/>
      <sheetName val="1101 (33)"/>
      <sheetName val="1102 (1)"/>
      <sheetName val="1102 (16)"/>
      <sheetName val="1103 (1)"/>
      <sheetName val="1105 (20)"/>
      <sheetName val="1106 (1)"/>
      <sheetName val="1107 (1)"/>
      <sheetName val="1202 (1)"/>
      <sheetName val="1210 (1)"/>
      <sheetName val="1201 (1)"/>
      <sheetName val="1201 (4)"/>
      <sheetName val="1210 (13) a"/>
      <sheetName val="1604 (1)"/>
      <sheetName val="1726 (2)"/>
      <sheetName val="1001 (1) a6"/>
      <sheetName val="1001 (1) a7"/>
      <sheetName val="1001 (1) a8"/>
      <sheetName val="1001 (1) c5"/>
      <sheetName val="1001 (5) b"/>
      <sheetName val="1001 (8)"/>
      <sheetName val="1001 (9)"/>
      <sheetName val="1002 (4)"/>
      <sheetName val="1002 (24)"/>
      <sheetName val="1602 (4)"/>
      <sheetName val="1201 (8)"/>
      <sheetName val="Safety Health Backup"/>
    </sheetNames>
    <sheetDataSet>
      <sheetData sheetId="0">
        <row r="3">
          <cell r="D3">
            <v>123</v>
          </cell>
        </row>
        <row r="12">
          <cell r="D12">
            <v>172</v>
          </cell>
        </row>
      </sheetData>
      <sheetData sheetId="1">
        <row r="8">
          <cell r="K8">
            <v>721.6</v>
          </cell>
        </row>
      </sheetData>
      <sheetData sheetId="2">
        <row r="284">
          <cell r="D284">
            <v>355</v>
          </cell>
        </row>
      </sheetData>
      <sheetData sheetId="3" refreshError="1"/>
      <sheetData sheetId="4" refreshError="1"/>
      <sheetData sheetId="5">
        <row r="13">
          <cell r="D13">
            <v>118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103 (1)"/>
      <sheetName val="103 (3)"/>
      <sheetName val="404 (1) b"/>
      <sheetName val="405 (1) b"/>
      <sheetName val="406 (6)"/>
      <sheetName val="ditches(march 17)"/>
      <sheetName val="SPL 513 (march 17)"/>
      <sheetName val="Sodding (march 17)"/>
      <sheetName val="SPL 513 (4)"/>
      <sheetName val="sodding"/>
      <sheetName val="505(5)-grouted riprap"/>
      <sheetName val="SmP-4(506-stone masonry)"/>
      <sheetName val="DITCHES"/>
      <sheetName val="500(1)e"/>
      <sheetName val="500(1)g"/>
      <sheetName val="1-1520"/>
      <sheetName val="2-1520"/>
      <sheetName val="3-1520"/>
      <sheetName val="1-1070"/>
      <sheetName val="2-1070"/>
      <sheetName val="3-1070"/>
      <sheetName val="rebar(1-1070)"/>
      <sheetName val="rebar(2-1070)"/>
      <sheetName val="rebar(3-1070)"/>
      <sheetName val="rebar(1-1520)"/>
      <sheetName val="rebar(2-1520)"/>
      <sheetName val="rebar(3-1520)"/>
      <sheetName val="standards"/>
      <sheetName val="rcpc_rebars"/>
      <sheetName val="rc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Loads"/>
      <sheetName val="Tables"/>
      <sheetName val="Read me Next"/>
      <sheetName val="Legal Disclaimer"/>
    </sheetNames>
    <sheetDataSet>
      <sheetData sheetId="0"/>
      <sheetData sheetId="1"/>
      <sheetData sheetId="2">
        <row r="2">
          <cell r="P2" t="str">
            <v>Size/Pcs</v>
          </cell>
          <cell r="Q2">
            <v>1</v>
          </cell>
          <cell r="R2">
            <v>2</v>
          </cell>
          <cell r="S2">
            <v>3</v>
          </cell>
          <cell r="T2">
            <v>4</v>
          </cell>
        </row>
        <row r="24">
          <cell r="A24" t="str">
            <v>From</v>
          </cell>
          <cell r="B24" t="str">
            <v>To</v>
          </cell>
          <cell r="C24" t="str">
            <v>Amperes</v>
          </cell>
          <cell r="D24" t="str">
            <v>TW</v>
          </cell>
          <cell r="F24" t="str">
            <v>From</v>
          </cell>
          <cell r="G24" t="str">
            <v>To</v>
          </cell>
          <cell r="H24" t="str">
            <v>Amperes</v>
          </cell>
          <cell r="I24" t="str">
            <v>THW</v>
          </cell>
          <cell r="K24" t="str">
            <v>From</v>
          </cell>
          <cell r="L24" t="str">
            <v>To</v>
          </cell>
          <cell r="M24" t="str">
            <v>Amperes</v>
          </cell>
          <cell r="N24" t="str">
            <v>THHN</v>
          </cell>
          <cell r="P24" t="str">
            <v>Size</v>
          </cell>
          <cell r="Q24">
            <v>0.7</v>
          </cell>
          <cell r="R24" t="str">
            <v>Gnd Wire</v>
          </cell>
        </row>
        <row r="25">
          <cell r="A25">
            <v>0</v>
          </cell>
          <cell r="B25">
            <v>32</v>
          </cell>
          <cell r="C25">
            <v>40</v>
          </cell>
          <cell r="D25">
            <v>8</v>
          </cell>
          <cell r="F25">
            <v>0</v>
          </cell>
          <cell r="G25">
            <v>32</v>
          </cell>
          <cell r="H25">
            <v>40</v>
          </cell>
          <cell r="I25">
            <v>8</v>
          </cell>
          <cell r="K25">
            <v>0</v>
          </cell>
          <cell r="L25">
            <v>40</v>
          </cell>
          <cell r="M25">
            <v>50</v>
          </cell>
          <cell r="N25">
            <v>8</v>
          </cell>
          <cell r="P25">
            <v>2</v>
          </cell>
          <cell r="Q25">
            <v>1.4</v>
          </cell>
          <cell r="R25">
            <v>2</v>
          </cell>
        </row>
        <row r="26">
          <cell r="A26">
            <v>33</v>
          </cell>
          <cell r="B26">
            <v>44</v>
          </cell>
          <cell r="C26">
            <v>55</v>
          </cell>
          <cell r="D26">
            <v>14</v>
          </cell>
          <cell r="F26">
            <v>33</v>
          </cell>
          <cell r="G26">
            <v>52</v>
          </cell>
          <cell r="H26">
            <v>65</v>
          </cell>
          <cell r="I26">
            <v>14</v>
          </cell>
          <cell r="K26">
            <v>41</v>
          </cell>
          <cell r="L26">
            <v>56</v>
          </cell>
          <cell r="M26">
            <v>70</v>
          </cell>
          <cell r="N26">
            <v>14</v>
          </cell>
          <cell r="P26">
            <v>3.5</v>
          </cell>
          <cell r="Q26">
            <v>2.4499999999999997</v>
          </cell>
          <cell r="R26">
            <v>2</v>
          </cell>
        </row>
        <row r="27">
          <cell r="A27">
            <v>45</v>
          </cell>
          <cell r="B27">
            <v>56</v>
          </cell>
          <cell r="C27">
            <v>70</v>
          </cell>
          <cell r="D27">
            <v>22</v>
          </cell>
          <cell r="F27">
            <v>53</v>
          </cell>
          <cell r="G27">
            <v>68</v>
          </cell>
          <cell r="H27">
            <v>85</v>
          </cell>
          <cell r="I27">
            <v>22</v>
          </cell>
          <cell r="K27">
            <v>57</v>
          </cell>
          <cell r="L27">
            <v>72</v>
          </cell>
          <cell r="M27">
            <v>90</v>
          </cell>
          <cell r="N27">
            <v>22</v>
          </cell>
          <cell r="P27">
            <v>5.5</v>
          </cell>
          <cell r="Q27">
            <v>3.8499999999999996</v>
          </cell>
          <cell r="R27">
            <v>3.5</v>
          </cell>
        </row>
        <row r="28">
          <cell r="A28">
            <v>57</v>
          </cell>
          <cell r="B28">
            <v>72</v>
          </cell>
          <cell r="C28">
            <v>90</v>
          </cell>
          <cell r="D28">
            <v>30</v>
          </cell>
          <cell r="F28">
            <v>69</v>
          </cell>
          <cell r="G28">
            <v>88</v>
          </cell>
          <cell r="H28">
            <v>110</v>
          </cell>
          <cell r="I28">
            <v>30</v>
          </cell>
          <cell r="K28">
            <v>73</v>
          </cell>
          <cell r="L28">
            <v>92</v>
          </cell>
          <cell r="M28">
            <v>115</v>
          </cell>
          <cell r="N28">
            <v>30</v>
          </cell>
          <cell r="P28">
            <v>8</v>
          </cell>
          <cell r="Q28">
            <v>5.6</v>
          </cell>
          <cell r="R28">
            <v>3.5</v>
          </cell>
        </row>
        <row r="29">
          <cell r="A29">
            <v>73</v>
          </cell>
          <cell r="B29">
            <v>80</v>
          </cell>
          <cell r="C29">
            <v>100</v>
          </cell>
          <cell r="D29">
            <v>38</v>
          </cell>
          <cell r="F29">
            <v>89</v>
          </cell>
          <cell r="G29">
            <v>100</v>
          </cell>
          <cell r="H29">
            <v>125</v>
          </cell>
          <cell r="I29">
            <v>38</v>
          </cell>
          <cell r="K29">
            <v>93</v>
          </cell>
          <cell r="L29">
            <v>104</v>
          </cell>
          <cell r="M29">
            <v>130</v>
          </cell>
          <cell r="N29">
            <v>38</v>
          </cell>
          <cell r="P29">
            <v>14</v>
          </cell>
          <cell r="Q29">
            <v>9.7999999999999989</v>
          </cell>
          <cell r="R29">
            <v>5.5</v>
          </cell>
        </row>
        <row r="30">
          <cell r="A30">
            <v>81</v>
          </cell>
          <cell r="B30">
            <v>96</v>
          </cell>
          <cell r="C30">
            <v>120</v>
          </cell>
          <cell r="D30">
            <v>50</v>
          </cell>
          <cell r="F30">
            <v>101</v>
          </cell>
          <cell r="G30">
            <v>116</v>
          </cell>
          <cell r="H30">
            <v>145</v>
          </cell>
          <cell r="I30">
            <v>50</v>
          </cell>
          <cell r="K30">
            <v>105</v>
          </cell>
          <cell r="L30">
            <v>120</v>
          </cell>
          <cell r="M30">
            <v>150</v>
          </cell>
          <cell r="N30">
            <v>50</v>
          </cell>
          <cell r="P30">
            <v>22</v>
          </cell>
          <cell r="Q30">
            <v>15.399999999999999</v>
          </cell>
          <cell r="R30">
            <v>8</v>
          </cell>
        </row>
        <row r="31">
          <cell r="A31">
            <v>97</v>
          </cell>
          <cell r="B31">
            <v>108</v>
          </cell>
          <cell r="C31">
            <v>135</v>
          </cell>
          <cell r="D31">
            <v>60</v>
          </cell>
          <cell r="F31">
            <v>117</v>
          </cell>
          <cell r="G31">
            <v>128</v>
          </cell>
          <cell r="H31">
            <v>160</v>
          </cell>
          <cell r="I31">
            <v>60</v>
          </cell>
          <cell r="K31">
            <v>121</v>
          </cell>
          <cell r="L31">
            <v>136</v>
          </cell>
          <cell r="M31">
            <v>170</v>
          </cell>
          <cell r="N31">
            <v>60</v>
          </cell>
          <cell r="P31">
            <v>30</v>
          </cell>
          <cell r="Q31">
            <v>21</v>
          </cell>
          <cell r="R31">
            <v>14</v>
          </cell>
        </row>
        <row r="32">
          <cell r="A32">
            <v>109</v>
          </cell>
          <cell r="B32">
            <v>128</v>
          </cell>
          <cell r="C32">
            <v>160</v>
          </cell>
          <cell r="D32">
            <v>80</v>
          </cell>
          <cell r="F32">
            <v>129</v>
          </cell>
          <cell r="G32">
            <v>156</v>
          </cell>
          <cell r="H32">
            <v>195</v>
          </cell>
          <cell r="I32">
            <v>80</v>
          </cell>
          <cell r="K32">
            <v>137</v>
          </cell>
          <cell r="L32">
            <v>164</v>
          </cell>
          <cell r="M32">
            <v>205</v>
          </cell>
          <cell r="N32">
            <v>80</v>
          </cell>
          <cell r="P32">
            <v>38</v>
          </cell>
          <cell r="Q32">
            <v>26.599999999999998</v>
          </cell>
          <cell r="R32">
            <v>22</v>
          </cell>
        </row>
        <row r="33">
          <cell r="A33">
            <v>129</v>
          </cell>
          <cell r="B33">
            <v>148</v>
          </cell>
          <cell r="C33">
            <v>185</v>
          </cell>
          <cell r="D33">
            <v>100</v>
          </cell>
          <cell r="F33">
            <v>157</v>
          </cell>
          <cell r="G33">
            <v>176</v>
          </cell>
          <cell r="H33">
            <v>220</v>
          </cell>
          <cell r="I33">
            <v>100</v>
          </cell>
          <cell r="K33">
            <v>165</v>
          </cell>
          <cell r="L33">
            <v>180</v>
          </cell>
          <cell r="M33">
            <v>225</v>
          </cell>
          <cell r="N33">
            <v>100</v>
          </cell>
          <cell r="P33">
            <v>50</v>
          </cell>
          <cell r="Q33">
            <v>35</v>
          </cell>
          <cell r="R33">
            <v>30</v>
          </cell>
        </row>
        <row r="34">
          <cell r="A34">
            <v>149</v>
          </cell>
          <cell r="B34">
            <v>168</v>
          </cell>
          <cell r="C34">
            <v>210</v>
          </cell>
          <cell r="D34">
            <v>125</v>
          </cell>
          <cell r="F34">
            <v>177</v>
          </cell>
          <cell r="G34">
            <v>204</v>
          </cell>
          <cell r="H34">
            <v>255</v>
          </cell>
          <cell r="I34">
            <v>125</v>
          </cell>
          <cell r="K34">
            <v>181</v>
          </cell>
          <cell r="L34">
            <v>212</v>
          </cell>
          <cell r="M34">
            <v>265</v>
          </cell>
          <cell r="N34">
            <v>125</v>
          </cell>
          <cell r="P34">
            <v>60</v>
          </cell>
          <cell r="Q34">
            <v>42</v>
          </cell>
          <cell r="R34">
            <v>38</v>
          </cell>
        </row>
        <row r="35">
          <cell r="A35">
            <v>169</v>
          </cell>
          <cell r="B35">
            <v>192</v>
          </cell>
          <cell r="C35">
            <v>240</v>
          </cell>
          <cell r="D35">
            <v>150</v>
          </cell>
          <cell r="F35">
            <v>205</v>
          </cell>
          <cell r="G35">
            <v>224</v>
          </cell>
          <cell r="H35">
            <v>280</v>
          </cell>
          <cell r="I35">
            <v>150</v>
          </cell>
          <cell r="K35">
            <v>213</v>
          </cell>
          <cell r="L35">
            <v>236</v>
          </cell>
          <cell r="M35">
            <v>295</v>
          </cell>
          <cell r="N35">
            <v>150</v>
          </cell>
          <cell r="P35">
            <v>80</v>
          </cell>
          <cell r="Q35">
            <v>56</v>
          </cell>
          <cell r="R35">
            <v>50</v>
          </cell>
        </row>
        <row r="36">
          <cell r="A36">
            <v>193</v>
          </cell>
          <cell r="B36">
            <v>224</v>
          </cell>
          <cell r="C36">
            <v>280</v>
          </cell>
          <cell r="D36">
            <v>200</v>
          </cell>
          <cell r="F36">
            <v>225</v>
          </cell>
          <cell r="G36">
            <v>264</v>
          </cell>
          <cell r="H36">
            <v>330</v>
          </cell>
          <cell r="I36">
            <v>200</v>
          </cell>
          <cell r="K36">
            <v>237</v>
          </cell>
          <cell r="L36">
            <v>284</v>
          </cell>
          <cell r="M36">
            <v>355</v>
          </cell>
          <cell r="N36">
            <v>200</v>
          </cell>
          <cell r="P36">
            <v>100</v>
          </cell>
          <cell r="Q36">
            <v>70</v>
          </cell>
          <cell r="R36">
            <v>60</v>
          </cell>
        </row>
        <row r="37">
          <cell r="A37">
            <v>225</v>
          </cell>
          <cell r="B37">
            <v>252</v>
          </cell>
          <cell r="C37">
            <v>315</v>
          </cell>
          <cell r="D37">
            <v>250</v>
          </cell>
          <cell r="F37">
            <v>265</v>
          </cell>
          <cell r="G37">
            <v>300</v>
          </cell>
          <cell r="H37">
            <v>375</v>
          </cell>
          <cell r="I37">
            <v>250</v>
          </cell>
          <cell r="K37">
            <v>285</v>
          </cell>
          <cell r="L37">
            <v>320</v>
          </cell>
          <cell r="M37">
            <v>400</v>
          </cell>
          <cell r="N37">
            <v>250</v>
          </cell>
          <cell r="P37">
            <v>125</v>
          </cell>
          <cell r="Q37">
            <v>87.5</v>
          </cell>
          <cell r="R37">
            <v>80</v>
          </cell>
        </row>
        <row r="38">
          <cell r="A38">
            <v>253</v>
          </cell>
          <cell r="B38">
            <v>296</v>
          </cell>
          <cell r="C38">
            <v>370</v>
          </cell>
          <cell r="D38">
            <v>325</v>
          </cell>
          <cell r="F38">
            <v>301</v>
          </cell>
          <cell r="G38">
            <v>348</v>
          </cell>
          <cell r="H38">
            <v>435</v>
          </cell>
          <cell r="I38">
            <v>325</v>
          </cell>
          <cell r="K38">
            <v>321</v>
          </cell>
          <cell r="L38">
            <v>376</v>
          </cell>
          <cell r="M38">
            <v>470</v>
          </cell>
          <cell r="N38">
            <v>325</v>
          </cell>
          <cell r="P38">
            <v>150</v>
          </cell>
          <cell r="Q38">
            <v>105</v>
          </cell>
          <cell r="R38">
            <v>100</v>
          </cell>
        </row>
        <row r="39">
          <cell r="A39">
            <v>297</v>
          </cell>
          <cell r="B39">
            <v>324</v>
          </cell>
          <cell r="C39">
            <v>405</v>
          </cell>
          <cell r="D39">
            <v>400</v>
          </cell>
          <cell r="F39">
            <v>349</v>
          </cell>
          <cell r="G39">
            <v>388</v>
          </cell>
          <cell r="H39">
            <v>485</v>
          </cell>
          <cell r="I39">
            <v>400</v>
          </cell>
          <cell r="K39">
            <v>377</v>
          </cell>
          <cell r="L39">
            <v>412</v>
          </cell>
          <cell r="M39">
            <v>515</v>
          </cell>
          <cell r="N39">
            <v>400</v>
          </cell>
          <cell r="P39">
            <v>200</v>
          </cell>
          <cell r="Q39">
            <v>140</v>
          </cell>
          <cell r="R39">
            <v>125</v>
          </cell>
        </row>
        <row r="40">
          <cell r="A40">
            <v>325</v>
          </cell>
          <cell r="B40">
            <v>356</v>
          </cell>
          <cell r="C40">
            <v>445</v>
          </cell>
          <cell r="D40">
            <v>500</v>
          </cell>
          <cell r="F40">
            <v>389</v>
          </cell>
          <cell r="G40">
            <v>432</v>
          </cell>
          <cell r="H40">
            <v>540</v>
          </cell>
          <cell r="I40">
            <v>500</v>
          </cell>
          <cell r="K40">
            <v>413</v>
          </cell>
          <cell r="L40">
            <v>464</v>
          </cell>
          <cell r="M40">
            <v>580</v>
          </cell>
          <cell r="N40">
            <v>500</v>
          </cell>
          <cell r="P40">
            <v>250</v>
          </cell>
          <cell r="Q40">
            <v>175</v>
          </cell>
          <cell r="R40">
            <v>150</v>
          </cell>
        </row>
        <row r="41">
          <cell r="P41">
            <v>325</v>
          </cell>
          <cell r="Q41">
            <v>227.49999999999997</v>
          </cell>
          <cell r="R41">
            <v>200</v>
          </cell>
        </row>
        <row r="42">
          <cell r="P42">
            <v>400</v>
          </cell>
          <cell r="Q42">
            <v>280</v>
          </cell>
          <cell r="R42">
            <v>250</v>
          </cell>
        </row>
        <row r="43">
          <cell r="A43" t="str">
            <v>From</v>
          </cell>
          <cell r="B43" t="str">
            <v>To</v>
          </cell>
          <cell r="C43" t="str">
            <v>Amperes</v>
          </cell>
          <cell r="D43" t="str">
            <v>TW</v>
          </cell>
          <cell r="F43" t="str">
            <v>From</v>
          </cell>
          <cell r="G43" t="str">
            <v>To</v>
          </cell>
          <cell r="H43" t="str">
            <v>Amperes</v>
          </cell>
          <cell r="I43" t="str">
            <v>THW</v>
          </cell>
          <cell r="K43" t="str">
            <v>From</v>
          </cell>
          <cell r="L43" t="str">
            <v>To</v>
          </cell>
          <cell r="M43" t="str">
            <v>Amperes</v>
          </cell>
          <cell r="N43" t="str">
            <v>THHN</v>
          </cell>
          <cell r="P43">
            <v>500</v>
          </cell>
          <cell r="Q43">
            <v>350</v>
          </cell>
          <cell r="R43">
            <v>325</v>
          </cell>
        </row>
        <row r="44">
          <cell r="A44">
            <v>0</v>
          </cell>
          <cell r="B44">
            <v>16</v>
          </cell>
          <cell r="C44">
            <v>20</v>
          </cell>
          <cell r="D44">
            <v>3.5</v>
          </cell>
          <cell r="F44">
            <v>0</v>
          </cell>
          <cell r="G44">
            <v>16</v>
          </cell>
          <cell r="H44">
            <v>20</v>
          </cell>
          <cell r="I44">
            <v>3.5</v>
          </cell>
          <cell r="K44">
            <v>0</v>
          </cell>
          <cell r="L44">
            <v>24</v>
          </cell>
          <cell r="M44">
            <v>30</v>
          </cell>
          <cell r="N44">
            <v>3.5</v>
          </cell>
        </row>
        <row r="45">
          <cell r="A45">
            <v>17</v>
          </cell>
          <cell r="B45">
            <v>24</v>
          </cell>
          <cell r="C45">
            <v>30</v>
          </cell>
          <cell r="D45">
            <v>5.5</v>
          </cell>
          <cell r="F45">
            <v>17</v>
          </cell>
          <cell r="G45">
            <v>24</v>
          </cell>
          <cell r="H45">
            <v>30</v>
          </cell>
          <cell r="I45">
            <v>5.5</v>
          </cell>
          <cell r="K45">
            <v>25</v>
          </cell>
          <cell r="L45">
            <v>32</v>
          </cell>
          <cell r="M45">
            <v>40</v>
          </cell>
          <cell r="N45">
            <v>5.5</v>
          </cell>
        </row>
        <row r="46">
          <cell r="A46">
            <v>25</v>
          </cell>
          <cell r="B46">
            <v>32</v>
          </cell>
          <cell r="C46">
            <v>40</v>
          </cell>
          <cell r="D46">
            <v>8</v>
          </cell>
          <cell r="F46">
            <v>25</v>
          </cell>
          <cell r="G46">
            <v>32</v>
          </cell>
          <cell r="H46">
            <v>40</v>
          </cell>
          <cell r="I46">
            <v>8</v>
          </cell>
          <cell r="K46">
            <v>33</v>
          </cell>
          <cell r="L46">
            <v>40</v>
          </cell>
          <cell r="M46">
            <v>50</v>
          </cell>
          <cell r="N46">
            <v>8</v>
          </cell>
        </row>
        <row r="47">
          <cell r="A47">
            <v>33</v>
          </cell>
          <cell r="B47">
            <v>44</v>
          </cell>
          <cell r="C47">
            <v>55</v>
          </cell>
          <cell r="D47">
            <v>14</v>
          </cell>
          <cell r="F47">
            <v>33</v>
          </cell>
          <cell r="G47">
            <v>52</v>
          </cell>
          <cell r="H47">
            <v>65</v>
          </cell>
          <cell r="I47">
            <v>14</v>
          </cell>
          <cell r="K47">
            <v>41</v>
          </cell>
          <cell r="L47">
            <v>56</v>
          </cell>
          <cell r="M47">
            <v>70</v>
          </cell>
          <cell r="N47">
            <v>14</v>
          </cell>
        </row>
        <row r="48">
          <cell r="A48">
            <v>45</v>
          </cell>
          <cell r="B48">
            <v>56</v>
          </cell>
          <cell r="C48">
            <v>70</v>
          </cell>
          <cell r="D48">
            <v>22</v>
          </cell>
          <cell r="F48">
            <v>53</v>
          </cell>
          <cell r="G48">
            <v>68</v>
          </cell>
          <cell r="H48">
            <v>85</v>
          </cell>
          <cell r="I48">
            <v>22</v>
          </cell>
          <cell r="K48">
            <v>57</v>
          </cell>
          <cell r="L48">
            <v>72</v>
          </cell>
          <cell r="M48">
            <v>90</v>
          </cell>
          <cell r="N48">
            <v>22</v>
          </cell>
        </row>
        <row r="49">
          <cell r="A49">
            <v>57</v>
          </cell>
          <cell r="B49">
            <v>72</v>
          </cell>
          <cell r="C49">
            <v>90</v>
          </cell>
          <cell r="D49">
            <v>30</v>
          </cell>
          <cell r="F49">
            <v>69</v>
          </cell>
          <cell r="G49">
            <v>88</v>
          </cell>
          <cell r="H49">
            <v>110</v>
          </cell>
          <cell r="I49">
            <v>30</v>
          </cell>
          <cell r="K49">
            <v>73</v>
          </cell>
          <cell r="L49">
            <v>92</v>
          </cell>
          <cell r="M49">
            <v>115</v>
          </cell>
          <cell r="N49">
            <v>30</v>
          </cell>
        </row>
        <row r="50">
          <cell r="A50">
            <v>73</v>
          </cell>
          <cell r="B50">
            <v>80</v>
          </cell>
          <cell r="C50">
            <v>100</v>
          </cell>
          <cell r="D50">
            <v>38</v>
          </cell>
          <cell r="F50">
            <v>89</v>
          </cell>
          <cell r="G50">
            <v>100</v>
          </cell>
          <cell r="H50">
            <v>125</v>
          </cell>
          <cell r="I50">
            <v>38</v>
          </cell>
          <cell r="K50">
            <v>93</v>
          </cell>
          <cell r="L50">
            <v>104</v>
          </cell>
          <cell r="M50">
            <v>130</v>
          </cell>
          <cell r="N50">
            <v>38</v>
          </cell>
        </row>
        <row r="51">
          <cell r="A51">
            <v>81</v>
          </cell>
          <cell r="B51">
            <v>96</v>
          </cell>
          <cell r="C51">
            <v>120</v>
          </cell>
          <cell r="D51">
            <v>50</v>
          </cell>
          <cell r="F51">
            <v>101</v>
          </cell>
          <cell r="G51">
            <v>116</v>
          </cell>
          <cell r="H51">
            <v>145</v>
          </cell>
          <cell r="I51">
            <v>50</v>
          </cell>
          <cell r="K51">
            <v>105</v>
          </cell>
          <cell r="L51">
            <v>120</v>
          </cell>
          <cell r="M51">
            <v>150</v>
          </cell>
          <cell r="N51">
            <v>50</v>
          </cell>
        </row>
        <row r="52">
          <cell r="A52">
            <v>97</v>
          </cell>
          <cell r="B52">
            <v>108</v>
          </cell>
          <cell r="C52">
            <v>135</v>
          </cell>
          <cell r="D52">
            <v>60</v>
          </cell>
          <cell r="F52">
            <v>117</v>
          </cell>
          <cell r="G52">
            <v>128</v>
          </cell>
          <cell r="H52">
            <v>160</v>
          </cell>
          <cell r="I52">
            <v>60</v>
          </cell>
          <cell r="K52">
            <v>121</v>
          </cell>
          <cell r="L52">
            <v>136</v>
          </cell>
          <cell r="M52">
            <v>170</v>
          </cell>
          <cell r="N52">
            <v>60</v>
          </cell>
        </row>
        <row r="53">
          <cell r="A53">
            <v>109</v>
          </cell>
          <cell r="B53">
            <v>128</v>
          </cell>
          <cell r="C53">
            <v>160</v>
          </cell>
          <cell r="D53">
            <v>80</v>
          </cell>
          <cell r="F53">
            <v>129</v>
          </cell>
          <cell r="G53">
            <v>156</v>
          </cell>
          <cell r="H53">
            <v>195</v>
          </cell>
          <cell r="I53">
            <v>80</v>
          </cell>
          <cell r="K53">
            <v>137</v>
          </cell>
          <cell r="L53">
            <v>164</v>
          </cell>
          <cell r="M53">
            <v>205</v>
          </cell>
          <cell r="N53">
            <v>80</v>
          </cell>
        </row>
        <row r="54">
          <cell r="A54">
            <v>129</v>
          </cell>
          <cell r="B54">
            <v>148</v>
          </cell>
          <cell r="C54">
            <v>185</v>
          </cell>
          <cell r="D54">
            <v>100</v>
          </cell>
          <cell r="F54">
            <v>157</v>
          </cell>
          <cell r="G54">
            <v>176</v>
          </cell>
          <cell r="H54">
            <v>220</v>
          </cell>
          <cell r="I54">
            <v>100</v>
          </cell>
          <cell r="K54">
            <v>165</v>
          </cell>
          <cell r="L54">
            <v>180</v>
          </cell>
          <cell r="M54">
            <v>225</v>
          </cell>
          <cell r="N54">
            <v>100</v>
          </cell>
        </row>
        <row r="55">
          <cell r="A55">
            <v>149</v>
          </cell>
          <cell r="B55">
            <v>168</v>
          </cell>
          <cell r="C55">
            <v>210</v>
          </cell>
          <cell r="D55">
            <v>125</v>
          </cell>
          <cell r="F55">
            <v>177</v>
          </cell>
          <cell r="G55">
            <v>204</v>
          </cell>
          <cell r="H55">
            <v>255</v>
          </cell>
          <cell r="I55">
            <v>125</v>
          </cell>
          <cell r="K55">
            <v>181</v>
          </cell>
          <cell r="L55">
            <v>212</v>
          </cell>
          <cell r="M55">
            <v>265</v>
          </cell>
          <cell r="N55">
            <v>125</v>
          </cell>
        </row>
        <row r="56">
          <cell r="A56">
            <v>169</v>
          </cell>
          <cell r="B56">
            <v>192</v>
          </cell>
          <cell r="C56">
            <v>240</v>
          </cell>
          <cell r="D56">
            <v>150</v>
          </cell>
          <cell r="F56">
            <v>205</v>
          </cell>
          <cell r="G56">
            <v>224</v>
          </cell>
          <cell r="H56">
            <v>280</v>
          </cell>
          <cell r="I56">
            <v>150</v>
          </cell>
          <cell r="K56">
            <v>213</v>
          </cell>
          <cell r="L56">
            <v>236</v>
          </cell>
          <cell r="M56">
            <v>295</v>
          </cell>
          <cell r="N56">
            <v>150</v>
          </cell>
        </row>
        <row r="57">
          <cell r="A57">
            <v>193</v>
          </cell>
          <cell r="B57">
            <v>224</v>
          </cell>
          <cell r="C57">
            <v>280</v>
          </cell>
          <cell r="D57">
            <v>200</v>
          </cell>
          <cell r="F57">
            <v>225</v>
          </cell>
          <cell r="G57">
            <v>264</v>
          </cell>
          <cell r="H57">
            <v>330</v>
          </cell>
          <cell r="I57">
            <v>200</v>
          </cell>
          <cell r="K57">
            <v>237</v>
          </cell>
          <cell r="L57">
            <v>284</v>
          </cell>
          <cell r="M57">
            <v>355</v>
          </cell>
          <cell r="N57">
            <v>200</v>
          </cell>
        </row>
        <row r="58">
          <cell r="A58">
            <v>225</v>
          </cell>
          <cell r="B58">
            <v>252</v>
          </cell>
          <cell r="C58">
            <v>315</v>
          </cell>
          <cell r="D58">
            <v>250</v>
          </cell>
          <cell r="F58">
            <v>265</v>
          </cell>
          <cell r="G58">
            <v>300</v>
          </cell>
          <cell r="H58">
            <v>375</v>
          </cell>
          <cell r="I58">
            <v>250</v>
          </cell>
          <cell r="K58">
            <v>285</v>
          </cell>
          <cell r="L58">
            <v>320</v>
          </cell>
          <cell r="M58">
            <v>400</v>
          </cell>
          <cell r="N58">
            <v>250</v>
          </cell>
        </row>
        <row r="59">
          <cell r="A59">
            <v>253</v>
          </cell>
          <cell r="B59">
            <v>296</v>
          </cell>
          <cell r="C59">
            <v>370</v>
          </cell>
          <cell r="D59">
            <v>325</v>
          </cell>
          <cell r="F59">
            <v>301</v>
          </cell>
          <cell r="G59">
            <v>348</v>
          </cell>
          <cell r="H59">
            <v>435</v>
          </cell>
          <cell r="I59">
            <v>325</v>
          </cell>
          <cell r="K59">
            <v>321</v>
          </cell>
          <cell r="L59">
            <v>376</v>
          </cell>
          <cell r="M59">
            <v>470</v>
          </cell>
          <cell r="N59">
            <v>325</v>
          </cell>
        </row>
        <row r="60">
          <cell r="A60">
            <v>297</v>
          </cell>
          <cell r="B60">
            <v>324</v>
          </cell>
          <cell r="C60">
            <v>405</v>
          </cell>
          <cell r="D60">
            <v>400</v>
          </cell>
          <cell r="F60">
            <v>349</v>
          </cell>
          <cell r="G60">
            <v>388</v>
          </cell>
          <cell r="H60">
            <v>485</v>
          </cell>
          <cell r="I60">
            <v>400</v>
          </cell>
          <cell r="K60">
            <v>377</v>
          </cell>
          <cell r="L60">
            <v>412</v>
          </cell>
          <cell r="M60">
            <v>515</v>
          </cell>
          <cell r="N60">
            <v>400</v>
          </cell>
        </row>
        <row r="61">
          <cell r="A61">
            <v>325</v>
          </cell>
          <cell r="B61">
            <v>356</v>
          </cell>
          <cell r="C61">
            <v>445</v>
          </cell>
          <cell r="D61">
            <v>500</v>
          </cell>
          <cell r="F61">
            <v>389</v>
          </cell>
          <cell r="G61">
            <v>432</v>
          </cell>
          <cell r="H61">
            <v>540</v>
          </cell>
          <cell r="I61">
            <v>500</v>
          </cell>
          <cell r="K61">
            <v>413</v>
          </cell>
          <cell r="L61">
            <v>464</v>
          </cell>
          <cell r="M61">
            <v>580</v>
          </cell>
          <cell r="N61">
            <v>500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minangcong"/>
      <sheetName val="Recommendation"/>
      <sheetName val="Liminangcong-SWA"/>
      <sheetName val="Liminangcong-WPR"/>
      <sheetName val="Database"/>
      <sheetName val="Template"/>
      <sheetName val="Summary"/>
      <sheetName val="DataInput"/>
      <sheetName val="1cl 7x9 modified wo ceiling "/>
      <sheetName val="pow (final)"/>
      <sheetName val="2cl 7x9 modified"/>
      <sheetName val="1cl 7x9 Ramon"/>
      <sheetName val="1cl 7x7 modified"/>
      <sheetName val="2cl 7x7 modified"/>
      <sheetName val="dbase"/>
      <sheetName val="industrial"/>
      <sheetName val="1cl 7x9 modified"/>
      <sheetName val="3cl 7x9 modified"/>
      <sheetName val="1cl"/>
      <sheetName val="2cl"/>
      <sheetName val="3cl"/>
      <sheetName val="5cl"/>
      <sheetName val="2sty4cl "/>
      <sheetName val="2sty6cl "/>
      <sheetName val="2sty8cl "/>
      <sheetName val="3sty9cl"/>
      <sheetName val="h.e."/>
      <sheetName val="cr attached"/>
      <sheetName val="cr detached"/>
      <sheetName val="rc septic vault"/>
      <sheetName val="chb septic vault"/>
      <sheetName val="1cl (2)"/>
      <sheetName val="PROGRAM of WORK"/>
      <sheetName val="1cl 7x7 M"/>
      <sheetName val="1cl_7x9_modified_wo_ceiling_5"/>
      <sheetName val="pow_(final)5"/>
      <sheetName val="2cl_7x9_modified5"/>
      <sheetName val="1cl_7x9_Ramon5"/>
      <sheetName val="1cl_7x7_modified5"/>
      <sheetName val="2cl_7x7_modified5"/>
      <sheetName val="1cl_7x9_modified5"/>
      <sheetName val="3cl_7x9_modified5"/>
      <sheetName val="2sty4cl_5"/>
      <sheetName val="2sty6cl_5"/>
      <sheetName val="2sty8cl_5"/>
      <sheetName val="h_e_5"/>
      <sheetName val="cr_attached5"/>
      <sheetName val="cr_detached5"/>
      <sheetName val="rc_septic_vault5"/>
      <sheetName val="chb_septic_vault5"/>
      <sheetName val="1cl_(2)5"/>
      <sheetName val="PROGRAM_of_WORK5"/>
      <sheetName val="1cl_7x7_M5"/>
      <sheetName val="1cl_7x9_modified_wo_ceiling_"/>
      <sheetName val="pow_(final)"/>
      <sheetName val="2cl_7x9_modified"/>
      <sheetName val="1cl_7x9_Ramon"/>
      <sheetName val="1cl_7x7_modified"/>
      <sheetName val="2cl_7x7_modified"/>
      <sheetName val="1cl_7x9_modified"/>
      <sheetName val="3cl_7x9_modified"/>
      <sheetName val="2sty4cl_"/>
      <sheetName val="2sty6cl_"/>
      <sheetName val="2sty8cl_"/>
      <sheetName val="h_e_"/>
      <sheetName val="cr_attached"/>
      <sheetName val="cr_detached"/>
      <sheetName val="rc_septic_vault"/>
      <sheetName val="chb_septic_vault"/>
      <sheetName val="1cl_(2)"/>
      <sheetName val="PROGRAM_of_WORK"/>
      <sheetName val="1cl_7x7_M"/>
      <sheetName val="1cl_7x9_modified_wo_ceiling_1"/>
      <sheetName val="pow_(final)1"/>
      <sheetName val="2cl_7x9_modified1"/>
      <sheetName val="1cl_7x9_Ramon1"/>
      <sheetName val="1cl_7x7_modified1"/>
      <sheetName val="2cl_7x7_modified1"/>
      <sheetName val="1cl_7x9_modified1"/>
      <sheetName val="3cl_7x9_modified1"/>
      <sheetName val="2sty4cl_1"/>
      <sheetName val="2sty6cl_1"/>
      <sheetName val="2sty8cl_1"/>
      <sheetName val="h_e_1"/>
      <sheetName val="cr_attached1"/>
      <sheetName val="cr_detached1"/>
      <sheetName val="rc_septic_vault1"/>
      <sheetName val="chb_septic_vault1"/>
      <sheetName val="1cl_(2)1"/>
      <sheetName val="PROGRAM_of_WORK1"/>
      <sheetName val="1cl_7x7_M1"/>
      <sheetName val="1cl_7x9_modified_wo_ceiling_3"/>
      <sheetName val="pow_(final)3"/>
      <sheetName val="2cl_7x9_modified3"/>
      <sheetName val="1cl_7x9_Ramon3"/>
      <sheetName val="1cl_7x7_modified3"/>
      <sheetName val="2cl_7x7_modified3"/>
      <sheetName val="1cl_7x9_modified3"/>
      <sheetName val="3cl_7x9_modified3"/>
      <sheetName val="2sty4cl_3"/>
      <sheetName val="2sty6cl_3"/>
      <sheetName val="2sty8cl_3"/>
      <sheetName val="h_e_3"/>
      <sheetName val="cr_attached3"/>
      <sheetName val="cr_detached3"/>
      <sheetName val="rc_septic_vault3"/>
      <sheetName val="chb_septic_vault3"/>
      <sheetName val="1cl_(2)3"/>
      <sheetName val="PROGRAM_of_WORK3"/>
      <sheetName val="1cl_7x7_M3"/>
      <sheetName val="1cl_7x9_modified_wo_ceiling_2"/>
      <sheetName val="pow_(final)2"/>
      <sheetName val="2cl_7x9_modified2"/>
      <sheetName val="1cl_7x9_Ramon2"/>
      <sheetName val="1cl_7x7_modified2"/>
      <sheetName val="2cl_7x7_modified2"/>
      <sheetName val="1cl_7x9_modified2"/>
      <sheetName val="3cl_7x9_modified2"/>
      <sheetName val="2sty4cl_2"/>
      <sheetName val="2sty6cl_2"/>
      <sheetName val="2sty8cl_2"/>
      <sheetName val="h_e_2"/>
      <sheetName val="cr_attached2"/>
      <sheetName val="cr_detached2"/>
      <sheetName val="rc_septic_vault2"/>
      <sheetName val="chb_septic_vault2"/>
      <sheetName val="1cl_(2)2"/>
      <sheetName val="PROGRAM_of_WORK2"/>
      <sheetName val="1cl_7x7_M2"/>
      <sheetName val="1cl_7x9_modified_wo_ceiling_4"/>
      <sheetName val="pow_(final)4"/>
      <sheetName val="2cl_7x9_modified4"/>
      <sheetName val="1cl_7x9_Ramon4"/>
      <sheetName val="1cl_7x7_modified4"/>
      <sheetName val="2cl_7x7_modified4"/>
      <sheetName val="1cl_7x9_modified4"/>
      <sheetName val="3cl_7x9_modified4"/>
      <sheetName val="2sty4cl_4"/>
      <sheetName val="2sty6cl_4"/>
      <sheetName val="2sty8cl_4"/>
      <sheetName val="h_e_4"/>
      <sheetName val="cr_attached4"/>
      <sheetName val="cr_detached4"/>
      <sheetName val="rc_septic_vault4"/>
      <sheetName val="chb_septic_vault4"/>
      <sheetName val="1cl_(2)4"/>
      <sheetName val="PROGRAM_of_WORK4"/>
      <sheetName val="1cl_7x7_M4"/>
      <sheetName val="1cl_7x9_modified_wo_ceiling_6"/>
      <sheetName val="pow_(final)6"/>
      <sheetName val="2cl_7x9_modified6"/>
      <sheetName val="1cl_7x9_Ramon6"/>
      <sheetName val="1cl_7x7_modified6"/>
      <sheetName val="2cl_7x7_modified6"/>
      <sheetName val="1cl_7x9_modified6"/>
      <sheetName val="3cl_7x9_modified6"/>
      <sheetName val="2sty4cl_6"/>
      <sheetName val="2sty6cl_6"/>
      <sheetName val="2sty8cl_6"/>
      <sheetName val="h_e_6"/>
      <sheetName val="cr_attached6"/>
      <sheetName val="cr_detached6"/>
      <sheetName val="rc_septic_vault6"/>
      <sheetName val="chb_septic_vault6"/>
      <sheetName val="1cl_(2)6"/>
      <sheetName val="PROGRAM_of_WORK6"/>
      <sheetName val="1cl_7x7_M6"/>
      <sheetName val="1cl_7x9_modified_wo_ceiling_7"/>
      <sheetName val="pow_(final)7"/>
      <sheetName val="2cl_7x9_modified7"/>
      <sheetName val="1cl_7x9_Ramon7"/>
      <sheetName val="1cl_7x7_modified7"/>
      <sheetName val="2cl_7x7_modified7"/>
      <sheetName val="1cl_7x9_modified7"/>
      <sheetName val="3cl_7x9_modified7"/>
      <sheetName val="2sty4cl_7"/>
      <sheetName val="2sty6cl_7"/>
      <sheetName val="2sty8cl_7"/>
      <sheetName val="h_e_7"/>
      <sheetName val="cr_attached7"/>
      <sheetName val="cr_detached7"/>
      <sheetName val="rc_septic_vault7"/>
      <sheetName val="chb_septic_vault7"/>
      <sheetName val="1cl_(2)7"/>
      <sheetName val="PROGRAM_of_WORK7"/>
      <sheetName val="1cl_7x7_M7"/>
      <sheetName val="1cl_7x9_modified_wo_ceiling_8"/>
      <sheetName val="pow_(final)8"/>
      <sheetName val="2cl_7x9_modified8"/>
      <sheetName val="1cl_7x9_Ramon8"/>
      <sheetName val="1cl_7x7_modified8"/>
      <sheetName val="2cl_7x7_modified8"/>
      <sheetName val="1cl_7x9_modified8"/>
      <sheetName val="3cl_7x9_modified8"/>
      <sheetName val="2sty4cl_8"/>
      <sheetName val="2sty6cl_8"/>
      <sheetName val="2sty8cl_8"/>
      <sheetName val="h_e_8"/>
      <sheetName val="cr_attached8"/>
      <sheetName val="cr_detached8"/>
      <sheetName val="rc_septic_vault8"/>
      <sheetName val="chb_septic_vault8"/>
      <sheetName val="1cl_(2)8"/>
      <sheetName val="PROGRAM_of_WORK8"/>
      <sheetName val="1cl_7x7_M8"/>
      <sheetName val="POW"/>
      <sheetName val="repair det est"/>
      <sheetName val="program of works"/>
      <sheetName val="2cl 7x7 M"/>
      <sheetName val="3cl 7x7 M"/>
      <sheetName val="1cl 7x9 M"/>
      <sheetName val="2cl 7x9 M"/>
      <sheetName val="3cl 7x9 M"/>
      <sheetName val="4cl 7x9 M"/>
      <sheetName val="1cl 7x9 O"/>
      <sheetName val="2cl 7x9 O"/>
      <sheetName val="2cl 7x9 O_sphere"/>
      <sheetName val="3cl 7x9 O"/>
      <sheetName val="multipurpose"/>
      <sheetName val="science lab"/>
      <sheetName val="Typhoon Resistance_2CL"/>
      <sheetName val="RC_SV"/>
      <sheetName val="CHB_SV"/>
      <sheetName val="1cl_7x9_modified_wo_ceiling_9"/>
      <sheetName val="pow_(final)9"/>
      <sheetName val="2cl_7x9_modified9"/>
      <sheetName val="1cl_7x9_Ramon9"/>
      <sheetName val="1cl_7x7_modified9"/>
      <sheetName val="2cl_7x7_modified9"/>
      <sheetName val="1cl_7x9_modified9"/>
      <sheetName val="3cl_7x9_modified9"/>
      <sheetName val="2sty4cl_9"/>
      <sheetName val="2sty6cl_9"/>
      <sheetName val="2sty8cl_9"/>
      <sheetName val="h_e_9"/>
      <sheetName val="cr_attached9"/>
      <sheetName val="cr_detached9"/>
      <sheetName val="rc_septic_vault9"/>
      <sheetName val="chb_septic_vault9"/>
      <sheetName val="1cl_(2)9"/>
      <sheetName val="PROGRAM_of_WORK9"/>
      <sheetName val="1cl_7x7_M9"/>
      <sheetName val="repair_det_est"/>
      <sheetName val="program_of_works"/>
      <sheetName val="2cl_7x7_M"/>
      <sheetName val="3cl_7x7_M"/>
      <sheetName val="1cl_7x9_M"/>
      <sheetName val="2cl_7x9_M"/>
      <sheetName val="3cl_7x9_M"/>
      <sheetName val="4cl_7x9_M"/>
      <sheetName val="1cl_7x9_O"/>
      <sheetName val="2cl_7x9_O"/>
      <sheetName val="2cl_7x9_O_sphere"/>
      <sheetName val="3cl_7x9_O"/>
      <sheetName val="science_lab"/>
      <sheetName val="Typhoon_Resistance_2CL"/>
      <sheetName val="1cl_7x9_modified_wo_ceiling_10"/>
      <sheetName val="1cl_7x9_modified_wo_ceiling_11"/>
      <sheetName val="3sty15cl-1"/>
      <sheetName val="buhelebongES"/>
      <sheetName val="DECS 2cl OMS (2)"/>
      <sheetName val="COP2 okiot tabuac bcps(100)"/>
      <sheetName val="Detailed Estimate"/>
      <sheetName val="Sheet2"/>
      <sheetName val="Sheet1"/>
      <sheetName val="unit weight of angle bars"/>
      <sheetName val="unit weight of purlins"/>
      <sheetName val="NEWCON 2017 (CL)"/>
      <sheetName val="BEFF 2016"/>
      <sheetName val="Account Type"/>
      <sheetName val="1cl_7x9_modified_wo_ceiling_12"/>
      <sheetName val="pow_(final)10"/>
      <sheetName val="2cl_7x9_modified10"/>
      <sheetName val="1cl_7x9_Ramon10"/>
      <sheetName val="1cl_7x7_modified10"/>
      <sheetName val="2cl_7x7_modified10"/>
      <sheetName val="1cl_7x9_modified10"/>
      <sheetName val="3cl_7x9_modified10"/>
      <sheetName val="2sty4cl_10"/>
      <sheetName val="2sty6cl_10"/>
      <sheetName val="2sty8cl_10"/>
      <sheetName val="h_e_10"/>
      <sheetName val="cr_attached10"/>
      <sheetName val="cr_detached10"/>
      <sheetName val="rc_septic_vault10"/>
      <sheetName val="chb_septic_vault10"/>
      <sheetName val="1cl_(2)10"/>
      <sheetName val="PROGRAM_of_WORK10"/>
      <sheetName val="1cl_7x7_M10"/>
      <sheetName val="repair_det_est1"/>
      <sheetName val="program_of_works1"/>
      <sheetName val="2cl_7x7_M1"/>
      <sheetName val="3cl_7x7_M1"/>
      <sheetName val="1cl_7x9_M1"/>
      <sheetName val="2cl_7x9_M1"/>
      <sheetName val="3cl_7x9_M1"/>
      <sheetName val="4cl_7x9_M1"/>
      <sheetName val="1cl_7x9_O1"/>
      <sheetName val="2cl_7x9_O1"/>
      <sheetName val="2cl_7x9_O_sphere1"/>
      <sheetName val="3cl_7x9_O1"/>
      <sheetName val="science_lab1"/>
      <sheetName val="Typhoon_Resistance_2CL1"/>
      <sheetName val="DECS_2cl_OMS_(2)"/>
      <sheetName val="COP2_okiot_tabuac_bcps(100)"/>
      <sheetName val="Detailed_Estimate"/>
      <sheetName val="unit_weight_of_angle_bars"/>
      <sheetName val="unit_weight_of_purlins"/>
      <sheetName val="NEWCON_2017_(CL)"/>
      <sheetName val="BEFF_2016"/>
      <sheetName val="Account_Type"/>
      <sheetName val="Source of data"/>
      <sheetName val="900b"/>
      <sheetName val="900a"/>
      <sheetName val="1cl_7x9_Ramn1"/>
      <sheetName val="⊹≣駤_≚7≎≭믧ì⋡뭦ꫭ⋬餱"/>
      <sheetName val="⋜ú曆衟Ùꩋᄷ}衭_x0009_d駒ÿ꫏ì蠱"/>
      <sheetName val="1_x0005_"/>
      <sheetName val="_Recovered_SheetName_79_"/>
      <sheetName val="_Recovered_SheetName_80_"/>
      <sheetName val="_Recovered_SheetName_81_"/>
      <sheetName val="_Recovered_SheetName_82_"/>
      <sheetName val="_Recovered_SheetName_83_"/>
      <sheetName val="_Recovered_SheetName_84_"/>
      <sheetName val="_Recovered_SheetName_85_"/>
      <sheetName val="_Recovered_SheetName_86_"/>
      <sheetName val="_Recovered_SheetName_87_"/>
      <sheetName val="_Recovered_SheetName_88_"/>
      <sheetName val="_Recovered_SheetName_89_"/>
      <sheetName val="_Recovered_SheetName_90_"/>
      <sheetName val="_Recovered_SheetName_91_"/>
      <sheetName val="_Recovered_SheetName_92_"/>
      <sheetName val="_Recovered_SheetName_93_"/>
      <sheetName val="_Recovered_SheetName_94_"/>
      <sheetName val="_Recovered_SheetName_95_"/>
      <sheetName val="_Recovered_SheetName_96_"/>
      <sheetName val="_Recovered_SheetName_97_"/>
      <sheetName val="_Recovered_SheetName_98_"/>
      <sheetName val="_Recovered_SheetName_99_"/>
      <sheetName val="_Recovered_SheetName_100_"/>
      <sheetName val="_Recovered_SheetName_101_"/>
      <sheetName val="_Recovered_SheetName_102_"/>
      <sheetName val="_Recovered_SheetName_103_"/>
      <sheetName val="_Recovered_SheetName_104_"/>
      <sheetName val="_Recovered_SheetName_105_"/>
      <sheetName val="_Recovered_SheetName_106_"/>
      <sheetName val="_Recovered_SheetName_107_"/>
      <sheetName val="_Recovered_SheetName_108_"/>
      <sheetName val="_Recovered_SheetName_109_"/>
      <sheetName val="_Recovered_SheetName_110_"/>
      <sheetName val="_Recovered_SheetName_111_"/>
      <sheetName val="_Recovered_SheetName_112_"/>
      <sheetName val="_Recovered_SheetName_113_"/>
      <sheetName val="_Recovered_SheetName_114_"/>
      <sheetName val="_Recovered_SheetName_115_"/>
      <sheetName val="_Recovered_SheetName_116_"/>
      <sheetName val="_Recovered_SheetName_117_"/>
      <sheetName val="_Recovered_SheetName_118_"/>
      <sheetName val="_Recovered_SheetName_119_"/>
      <sheetName val="_Recovered_SheetName_120_"/>
      <sheetName val="_Recovered_SheetName_121_"/>
      <sheetName val="_Recovered_SheetName_122_"/>
      <sheetName val="_Recovered_SheetName_123_"/>
      <sheetName val="_Recovered_SheetName_124_"/>
      <sheetName val="_Recovered_SheetName_125_"/>
      <sheetName val="_Recovered_SheetName_126_"/>
      <sheetName val="_Recovered_SheetName_127_"/>
      <sheetName val="_Recovered_SheetName_128_"/>
      <sheetName val="_Recovered_SheetName_129_"/>
      <sheetName val="_Recovered_SheetName_130_"/>
      <sheetName val="_Recovered_SheetName_131_"/>
      <sheetName val="_Recovered_SheetName_132_"/>
      <sheetName val="_Recovered_SheetName_133_"/>
      <sheetName val="_Recovered_SheetName_134_"/>
      <sheetName val="_Recovered_SheetName_135_"/>
      <sheetName val="_Recovered_SheetName_136_"/>
      <sheetName val="_Recovered_SheetName_137_"/>
      <sheetName val="_Recovered_SheetName_138_"/>
      <sheetName val="_Recovered_SheetName_139_"/>
      <sheetName val="_Recovered_SheetName_140_"/>
      <sheetName val="_Recovered_SheetName_141_"/>
      <sheetName val="_Recovered_SheetName_142_"/>
      <sheetName val="_Recovered_SheetName_143_"/>
      <sheetName val="_Recovered_SheetName_144_"/>
      <sheetName val="_Recovered_SheetName_145_"/>
      <sheetName val="_Recovered_SheetName_146_"/>
      <sheetName val="_Recovered_SheetName_147_"/>
      <sheetName val="_Recovered_SheetName_148_"/>
      <sheetName val="_Recovered_SheetName_149_"/>
      <sheetName val="_Recovered_SheetName_150_"/>
      <sheetName val="_Recovered_SheetName_151_"/>
      <sheetName val="_Recovered_SheetName_152_"/>
      <sheetName val="_Recovered_SheetName_153_"/>
      <sheetName val="_Recovered_SheetName_154_"/>
      <sheetName val="_Recovered_SheetName_155_"/>
      <sheetName val="_Recovered_SheetName_156_"/>
      <sheetName val="_Recovered_SheetName_157_"/>
      <sheetName val="_Recovered_SheetName_158_"/>
      <sheetName val="_Recovered_SheetName_159_"/>
      <sheetName val="_Recovered_SheetName_160_"/>
      <sheetName val="_Recovered_SheetName_161_"/>
      <sheetName val="_Recovered_SheetName_162_"/>
      <sheetName val="_Recovered_SheetName_163_"/>
      <sheetName val="_Recovered_SheetName_164_"/>
      <sheetName val="_Recovered_SheetName_165_"/>
      <sheetName val="_Recovered_SheetName_166_"/>
      <sheetName val="_Recovered_SheetName_167_"/>
      <sheetName val="_Recovered_SheetName_168_"/>
      <sheetName val="_Recovered_SheetName_169_"/>
      <sheetName val="_Recovered_SheetName_170_"/>
      <sheetName val="_Recovered_SheetName_171_"/>
      <sheetName val="_Recovered_SheetName_172_"/>
      <sheetName val="_Recovered_SheetName_173_"/>
      <sheetName val="_Recovered_SheetName_174_"/>
      <sheetName val="_Recovered_SheetName_175_"/>
      <sheetName val="_Recovered_SheetName_176_"/>
      <sheetName val="_Recovered_SheetName_177_"/>
      <sheetName val="_Recovered_SheetName_178_"/>
      <sheetName val="_Recovered_SheetName_179_"/>
      <sheetName val="_Recovered_SheetName_180_"/>
      <sheetName val="_Recovered_SheetName_181_"/>
      <sheetName val="_Recovered_SheetName_182_"/>
      <sheetName val="_Recovered_SheetName_183_"/>
      <sheetName val="⋜ú曆衟Ùꩋᄷ}衭 d駒ÿ꫏ì蠱"/>
      <sheetName val="_Recovered_SheetName_184_"/>
      <sheetName val="_Recovered_SheetName_185_"/>
      <sheetName val="_Recovered_SheetName_186_"/>
      <sheetName val="_Recovered_SheetName_187_"/>
      <sheetName val="_Recovered_SheetName_188_"/>
      <sheetName val="_Recovered_SheetName_189_"/>
      <sheetName val="_Recovered_SheetName_190_"/>
      <sheetName val="_Recovered_SheetName_191_"/>
      <sheetName val="1cl_7x9_modified_wo_ceiling_13"/>
      <sheetName val="pow_(final)11"/>
      <sheetName val="2cl_7x9_modified11"/>
      <sheetName val="1cl_7x9_Ramon11"/>
      <sheetName val="1cl_7x7_modified11"/>
      <sheetName val="2cl_7x7_modified11"/>
      <sheetName val="1cl_7x9_modified11"/>
      <sheetName val="3cl_7x9_modified11"/>
      <sheetName val="2sty4cl_11"/>
      <sheetName val="2sty6cl_11"/>
      <sheetName val="2sty8cl_11"/>
      <sheetName val="h_e_11"/>
      <sheetName val="cr_attached11"/>
      <sheetName val="cr_detached11"/>
      <sheetName val="rc_septic_vault11"/>
      <sheetName val="chb_septic_vault11"/>
      <sheetName val="1cl_(2)11"/>
      <sheetName val="PROGRAM_of_WORK11"/>
      <sheetName val="1cl_7x7_M11"/>
      <sheetName val="repair_det_est2"/>
      <sheetName val="program_of_works2"/>
      <sheetName val="2cl_7x7_M2"/>
      <sheetName val="3cl_7x7_M2"/>
      <sheetName val="1cl_7x9_M2"/>
      <sheetName val="2cl_7x9_M2"/>
      <sheetName val="3cl_7x9_M2"/>
      <sheetName val="4cl_7x9_M2"/>
      <sheetName val="1cl_7x9_O2"/>
      <sheetName val="2cl_7x9_O2"/>
      <sheetName val="2cl_7x9_O_sphere2"/>
      <sheetName val="3cl_7x9_O2"/>
      <sheetName val="science_lab2"/>
      <sheetName val="Typhoon_Resistance_2CL2"/>
      <sheetName val="1cl_7x9_modified_wo_ceiling_19"/>
      <sheetName val="pow_(final)17"/>
      <sheetName val="2cl_7x9_modified17"/>
      <sheetName val="1cl_7x9_Ramon17"/>
      <sheetName val="1cl_7x7_modified17"/>
      <sheetName val="2cl_7x7_modified17"/>
      <sheetName val="1cl_7x9_modified17"/>
      <sheetName val="3cl_7x9_modified17"/>
      <sheetName val="2sty4cl_17"/>
      <sheetName val="2sty6cl_17"/>
      <sheetName val="2sty8cl_17"/>
      <sheetName val="h_e_17"/>
      <sheetName val="cr_attached17"/>
      <sheetName val="cr_detached17"/>
      <sheetName val="rc_septic_vault17"/>
      <sheetName val="chb_septic_vault17"/>
      <sheetName val="1cl_(2)17"/>
      <sheetName val="PROGRAM_of_WORK17"/>
      <sheetName val="1cl_7x7_M17"/>
      <sheetName val="repair_det_est8"/>
      <sheetName val="program_of_works8"/>
      <sheetName val="2cl_7x7_M8"/>
      <sheetName val="3cl_7x7_M8"/>
      <sheetName val="1cl_7x9_M8"/>
      <sheetName val="2cl_7x9_M8"/>
      <sheetName val="3cl_7x9_M8"/>
      <sheetName val="4cl_7x9_M8"/>
      <sheetName val="1cl_7x9_O8"/>
      <sheetName val="2cl_7x9_O8"/>
      <sheetName val="2cl_7x9_O_sphere8"/>
      <sheetName val="3cl_7x9_O8"/>
      <sheetName val="science_lab8"/>
      <sheetName val="Typhoon_Resistance_2CL8"/>
      <sheetName val="1cl_7x9_modified_wo_ceiling_16"/>
      <sheetName val="pow_(final)14"/>
      <sheetName val="2cl_7x9_modified14"/>
      <sheetName val="1cl_7x9_Ramon14"/>
      <sheetName val="1cl_7x7_modified14"/>
      <sheetName val="2cl_7x7_modified14"/>
      <sheetName val="1cl_7x9_modified14"/>
      <sheetName val="3cl_7x9_modified14"/>
      <sheetName val="2sty4cl_14"/>
      <sheetName val="2sty6cl_14"/>
      <sheetName val="2sty8cl_14"/>
      <sheetName val="h_e_14"/>
      <sheetName val="cr_attached14"/>
      <sheetName val="cr_detached14"/>
      <sheetName val="rc_septic_vault14"/>
      <sheetName val="chb_septic_vault14"/>
      <sheetName val="1cl_(2)14"/>
      <sheetName val="PROGRAM_of_WORK14"/>
      <sheetName val="1cl_7x7_M14"/>
      <sheetName val="repair_det_est5"/>
      <sheetName val="program_of_works5"/>
      <sheetName val="2cl_7x7_M5"/>
      <sheetName val="3cl_7x7_M5"/>
      <sheetName val="1cl_7x9_M5"/>
      <sheetName val="2cl_7x9_M5"/>
      <sheetName val="3cl_7x9_M5"/>
      <sheetName val="4cl_7x9_M5"/>
      <sheetName val="1cl_7x9_O5"/>
      <sheetName val="2cl_7x9_O5"/>
      <sheetName val="2cl_7x9_O_sphere5"/>
      <sheetName val="3cl_7x9_O5"/>
      <sheetName val="science_lab5"/>
      <sheetName val="Typhoon_Resistance_2CL5"/>
      <sheetName val="1cl_7x9_modified_wo_ceiling_14"/>
      <sheetName val="pow_(final)12"/>
      <sheetName val="2cl_7x9_modified12"/>
      <sheetName val="1cl_7x9_Ramon12"/>
      <sheetName val="1cl_7x7_modified12"/>
      <sheetName val="2cl_7x7_modified12"/>
      <sheetName val="1cl_7x9_modified12"/>
      <sheetName val="3cl_7x9_modified12"/>
      <sheetName val="2sty4cl_12"/>
      <sheetName val="2sty6cl_12"/>
      <sheetName val="2sty8cl_12"/>
      <sheetName val="h_e_12"/>
      <sheetName val="cr_attached12"/>
      <sheetName val="cr_detached12"/>
      <sheetName val="rc_septic_vault12"/>
      <sheetName val="chb_septic_vault12"/>
      <sheetName val="1cl_(2)12"/>
      <sheetName val="PROGRAM_of_WORK12"/>
      <sheetName val="1cl_7x7_M12"/>
      <sheetName val="repair_det_est3"/>
      <sheetName val="program_of_works3"/>
      <sheetName val="2cl_7x7_M3"/>
      <sheetName val="3cl_7x7_M3"/>
      <sheetName val="1cl_7x9_M3"/>
      <sheetName val="2cl_7x9_M3"/>
      <sheetName val="3cl_7x9_M3"/>
      <sheetName val="4cl_7x9_M3"/>
      <sheetName val="1cl_7x9_O3"/>
      <sheetName val="2cl_7x9_O3"/>
      <sheetName val="2cl_7x9_O_sphere3"/>
      <sheetName val="3cl_7x9_O3"/>
      <sheetName val="science_lab3"/>
      <sheetName val="Typhoon_Resistance_2CL3"/>
      <sheetName val="1cl_7x9_modified_wo_ceiling_15"/>
      <sheetName val="pow_(final)13"/>
      <sheetName val="2cl_7x9_modified13"/>
      <sheetName val="1cl_7x9_Ramon13"/>
      <sheetName val="1cl_7x7_modified13"/>
      <sheetName val="2cl_7x7_modified13"/>
      <sheetName val="1cl_7x9_modified13"/>
      <sheetName val="3cl_7x9_modified13"/>
      <sheetName val="2sty4cl_13"/>
      <sheetName val="2sty6cl_13"/>
      <sheetName val="2sty8cl_13"/>
      <sheetName val="h_e_13"/>
      <sheetName val="cr_attached13"/>
      <sheetName val="cr_detached13"/>
      <sheetName val="rc_septic_vault13"/>
      <sheetName val="chb_septic_vault13"/>
      <sheetName val="1cl_(2)13"/>
      <sheetName val="PROGRAM_of_WORK13"/>
      <sheetName val="1cl_7x7_M13"/>
      <sheetName val="repair_det_est4"/>
      <sheetName val="program_of_works4"/>
      <sheetName val="2cl_7x7_M4"/>
      <sheetName val="3cl_7x7_M4"/>
      <sheetName val="1cl_7x9_M4"/>
      <sheetName val="2cl_7x9_M4"/>
      <sheetName val="3cl_7x9_M4"/>
      <sheetName val="4cl_7x9_M4"/>
      <sheetName val="1cl_7x9_O4"/>
      <sheetName val="2cl_7x9_O4"/>
      <sheetName val="2cl_7x9_O_sphere4"/>
      <sheetName val="3cl_7x9_O4"/>
      <sheetName val="science_lab4"/>
      <sheetName val="Typhoon_Resistance_2CL4"/>
      <sheetName val="1cl_7x9_modified_wo_ceiling_17"/>
      <sheetName val="pow_(final)15"/>
      <sheetName val="2cl_7x9_modified15"/>
      <sheetName val="1cl_7x9_Ramon15"/>
      <sheetName val="1cl_7x7_modified15"/>
      <sheetName val="2cl_7x7_modified15"/>
      <sheetName val="1cl_7x9_modified15"/>
      <sheetName val="3cl_7x9_modified15"/>
      <sheetName val="2sty4cl_15"/>
      <sheetName val="2sty6cl_15"/>
      <sheetName val="2sty8cl_15"/>
      <sheetName val="h_e_15"/>
      <sheetName val="cr_attached15"/>
      <sheetName val="cr_detached15"/>
      <sheetName val="rc_septic_vault15"/>
      <sheetName val="chb_septic_vault15"/>
      <sheetName val="1cl_(2)15"/>
      <sheetName val="PROGRAM_of_WORK15"/>
      <sheetName val="1cl_7x7_M15"/>
      <sheetName val="repair_det_est6"/>
      <sheetName val="program_of_works6"/>
      <sheetName val="2cl_7x7_M6"/>
      <sheetName val="3cl_7x7_M6"/>
      <sheetName val="1cl_7x9_M6"/>
      <sheetName val="2cl_7x9_M6"/>
      <sheetName val="3cl_7x9_M6"/>
      <sheetName val="4cl_7x9_M6"/>
      <sheetName val="1cl_7x9_O6"/>
      <sheetName val="2cl_7x9_O6"/>
      <sheetName val="2cl_7x9_O_sphere6"/>
      <sheetName val="3cl_7x9_O6"/>
      <sheetName val="science_lab6"/>
      <sheetName val="Typhoon_Resistance_2CL6"/>
      <sheetName val="DECS_2cl_OMS_(2)5"/>
      <sheetName val="COP2_okiot_tabuac_bcps(100)5"/>
      <sheetName val="DECS_2cl_OMS_(2)3"/>
      <sheetName val="COP2_okiot_tabuac_bcps(100)3"/>
      <sheetName val="DECS_2cl_OMS_(2)1"/>
      <sheetName val="COP2_okiot_tabuac_bcps(100)1"/>
      <sheetName val="DECS_2cl_OMS_(2)2"/>
      <sheetName val="COP2_okiot_tabuac_bcps(100)2"/>
      <sheetName val="DECS_2cl_OMS_(2)4"/>
      <sheetName val="COP2_okiot_tabuac_bcps(100)4"/>
      <sheetName val="1cl_7x9_modified_wo_ceiling_18"/>
      <sheetName val="pow_(final)16"/>
      <sheetName val="2cl_7x9_modified16"/>
      <sheetName val="1cl_7x9_Ramon16"/>
      <sheetName val="1cl_7x7_modified16"/>
      <sheetName val="2cl_7x7_modified16"/>
      <sheetName val="1cl_7x9_modified16"/>
      <sheetName val="3cl_7x9_modified16"/>
      <sheetName val="2sty4cl_16"/>
      <sheetName val="2sty6cl_16"/>
      <sheetName val="2sty8cl_16"/>
      <sheetName val="h_e_16"/>
      <sheetName val="cr_attached16"/>
      <sheetName val="cr_detached16"/>
      <sheetName val="rc_septic_vault16"/>
      <sheetName val="chb_septic_vault16"/>
      <sheetName val="1cl_(2)16"/>
      <sheetName val="PROGRAM_of_WORK16"/>
      <sheetName val="1cl_7x7_M16"/>
      <sheetName val="repair_det_est7"/>
      <sheetName val="program_of_works7"/>
      <sheetName val="2cl_7x7_M7"/>
      <sheetName val="3cl_7x7_M7"/>
      <sheetName val="1cl_7x9_M7"/>
      <sheetName val="2cl_7x9_M7"/>
      <sheetName val="3cl_7x9_M7"/>
      <sheetName val="4cl_7x9_M7"/>
      <sheetName val="1cl_7x9_O7"/>
      <sheetName val="2cl_7x9_O7"/>
      <sheetName val="2cl_7x9_O_sphere7"/>
      <sheetName val="3cl_7x9_O7"/>
      <sheetName val="science_lab7"/>
      <sheetName val="Typhoon_Resistance_2CL7"/>
      <sheetName val="1cl_7x9_modified_wo_ceiling_20"/>
      <sheetName val="pow_(final)18"/>
      <sheetName val="2cl_7x9_modified18"/>
      <sheetName val="1cl_7x9_Ramon18"/>
      <sheetName val="1cl_7x7_modified18"/>
      <sheetName val="2cl_7x7_modified18"/>
      <sheetName val="1cl_7x9_modified18"/>
      <sheetName val="3cl_7x9_modified18"/>
      <sheetName val="2sty4cl_18"/>
      <sheetName val="2sty6cl_18"/>
      <sheetName val="2sty8cl_18"/>
      <sheetName val="h_e_18"/>
      <sheetName val="cr_attached18"/>
      <sheetName val="cr_detached18"/>
      <sheetName val="rc_septic_vault18"/>
      <sheetName val="chb_septic_vault18"/>
      <sheetName val="1cl_(2)18"/>
      <sheetName val="PROGRAM_of_WORK18"/>
      <sheetName val="1cl_7x7_M18"/>
      <sheetName val="repair_det_est9"/>
      <sheetName val="program_of_works9"/>
      <sheetName val="2cl_7x7_M9"/>
      <sheetName val="3cl_7x7_M9"/>
      <sheetName val="1cl_7x9_M9"/>
      <sheetName val="2cl_7x9_M9"/>
      <sheetName val="3cl_7x9_M9"/>
      <sheetName val="4cl_7x9_M9"/>
      <sheetName val="1cl_7x9_O9"/>
      <sheetName val="2cl_7x9_O9"/>
      <sheetName val="2cl_7x9_O_sphere9"/>
      <sheetName val="3cl_7x9_O9"/>
      <sheetName val="science_lab9"/>
      <sheetName val="Typhoon_Resistance_2CL9"/>
      <sheetName val="1cl_7x9_modified_wo_ceiling_22"/>
      <sheetName val="pow_(final)20"/>
      <sheetName val="2cl_7x9_modified20"/>
      <sheetName val="1cl_7x9_Ramon20"/>
      <sheetName val="1cl_7x7_modified20"/>
      <sheetName val="2cl_7x7_modified20"/>
      <sheetName val="1cl_7x9_modified20"/>
      <sheetName val="3cl_7x9_modified20"/>
      <sheetName val="2sty4cl_20"/>
      <sheetName val="2sty6cl_20"/>
      <sheetName val="2sty8cl_20"/>
      <sheetName val="h_e_20"/>
      <sheetName val="cr_attached20"/>
      <sheetName val="cr_detached20"/>
      <sheetName val="rc_septic_vault20"/>
      <sheetName val="chb_septic_vault20"/>
      <sheetName val="1cl_(2)20"/>
      <sheetName val="PROGRAM_of_WORK20"/>
      <sheetName val="1cl_7x7_M20"/>
      <sheetName val="repair_det_est11"/>
      <sheetName val="program_of_works11"/>
      <sheetName val="2cl_7x7_M11"/>
      <sheetName val="3cl_7x7_M11"/>
      <sheetName val="1cl_7x9_M11"/>
      <sheetName val="2cl_7x9_M11"/>
      <sheetName val="3cl_7x9_M11"/>
      <sheetName val="4cl_7x9_M11"/>
      <sheetName val="1cl_7x9_O11"/>
      <sheetName val="2cl_7x9_O11"/>
      <sheetName val="2cl_7x9_O_sphere11"/>
      <sheetName val="3cl_7x9_O11"/>
      <sheetName val="science_lab11"/>
      <sheetName val="Typhoon_Resistance_2CL11"/>
      <sheetName val="1cl_7x9_modified_wo_ceiling_21"/>
      <sheetName val="pow_(final)19"/>
      <sheetName val="2cl_7x9_modified19"/>
      <sheetName val="1cl_7x9_Ramon19"/>
      <sheetName val="1cl_7x7_modified19"/>
      <sheetName val="2cl_7x7_modified19"/>
      <sheetName val="1cl_7x9_modified19"/>
      <sheetName val="3cl_7x9_modified19"/>
      <sheetName val="2sty4cl_19"/>
      <sheetName val="2sty6cl_19"/>
      <sheetName val="2sty8cl_19"/>
      <sheetName val="h_e_19"/>
      <sheetName val="cr_attached19"/>
      <sheetName val="cr_detached19"/>
      <sheetName val="rc_septic_vault19"/>
      <sheetName val="chb_septic_vault19"/>
      <sheetName val="1cl_(2)19"/>
      <sheetName val="PROGRAM_of_WORK19"/>
      <sheetName val="1cl_7x7_M19"/>
      <sheetName val="repair_det_est10"/>
      <sheetName val="program_of_works10"/>
      <sheetName val="2cl_7x7_M10"/>
      <sheetName val="3cl_7x7_M10"/>
      <sheetName val="1cl_7x9_M10"/>
      <sheetName val="2cl_7x9_M10"/>
      <sheetName val="3cl_7x9_M10"/>
      <sheetName val="4cl_7x9_M10"/>
      <sheetName val="1cl_7x9_O10"/>
      <sheetName val="2cl_7x9_O10"/>
      <sheetName val="2cl_7x9_O_sphere10"/>
      <sheetName val="3cl_7x9_O10"/>
      <sheetName val="science_lab10"/>
      <sheetName val="Typhoon_Resistance_2CL10"/>
      <sheetName val="Detailed_Estimate1"/>
      <sheetName val="unit_weight_of_angle_bars1"/>
      <sheetName val="unit_weight_of_purlins1"/>
      <sheetName val="NEWCON_2017_(CL)1"/>
      <sheetName val="BEFF_20161"/>
      <sheetName val="Account_Type1"/>
      <sheetName val="Source_of_data"/>
      <sheetName val="Costs and Types"/>
      <sheetName val="GRAND SUM"/>
      <sheetName val="Summary Conf Rm"/>
      <sheetName val="DET CONF RM"/>
      <sheetName val="rc ceptic vault"/>
      <sheetName val="DECS_2cl_OMS_(2)6"/>
      <sheetName val="COP2_okiot_tabuac_bcps(100)6"/>
      <sheetName val="DECS_2cl_OMS_(2)7"/>
      <sheetName val="COP2_okiot_tabuac_bcps(100)7"/>
      <sheetName val="2020 unit cost"/>
      <sheetName val="rates"/>
      <sheetName val="BOQ"/>
      <sheetName val="unit"/>
      <sheetName val="abc"/>
      <sheetName val="Port"/>
      <sheetName val="RATE"/>
      <sheetName val="List and equivalents"/>
      <sheetName val="Profile"/>
      <sheetName val="1_x005f_x0005_"/>
      <sheetName val="⋜ú曆衟Ùꩋᄷ}衭_x005f_x0009_d刀_x0010__x0000__x0000__x0000__x0001_"/>
      <sheetName val="⋜ú曆衟Ùꩋᄷ}衭_x005f_x0009_d_x0000__x0000_Ā_x0000__x0000__x0000_"/>
      <sheetName val="⋜ú曆衟Ùꩋᄷ}衭_x005f_x0009_d刀_x0010__x0001_"/>
    </sheetNames>
    <sheetDataSet>
      <sheetData sheetId="0">
        <row r="1">
          <cell r="A1" t="str">
            <v>Unit Cost Of Labor &amp; Materials as of March 1999</v>
          </cell>
        </row>
      </sheetData>
      <sheetData sheetId="1">
        <row r="1">
          <cell r="A1" t="str">
            <v>Unit Cost Of Labor &amp; Materials as of March 1999</v>
          </cell>
        </row>
      </sheetData>
      <sheetData sheetId="2">
        <row r="1">
          <cell r="A1" t="str">
            <v>Unit Cost Of Labor &amp; Materials as of March 1999</v>
          </cell>
        </row>
      </sheetData>
      <sheetData sheetId="3">
        <row r="1">
          <cell r="A1" t="str">
            <v>Unit Cost Of Labor &amp; Materials as of March 1999</v>
          </cell>
        </row>
      </sheetData>
      <sheetData sheetId="4" refreshError="1">
        <row r="1">
          <cell r="A1" t="str">
            <v>Unit Cost Of Labor &amp; Materials as of March 1999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</row>
        <row r="2">
          <cell r="J2">
            <v>0</v>
          </cell>
          <cell r="L2">
            <v>0</v>
          </cell>
          <cell r="M2">
            <v>0</v>
          </cell>
        </row>
        <row r="3">
          <cell r="A3" t="str">
            <v>Item
No.</v>
          </cell>
          <cell r="B3" t="str">
            <v>Item Description</v>
          </cell>
          <cell r="C3" t="str">
            <v>Unit</v>
          </cell>
          <cell r="D3" t="str">
            <v>Material</v>
          </cell>
          <cell r="E3" t="str">
            <v>Labor</v>
          </cell>
          <cell r="F3" t="str">
            <v>Material</v>
          </cell>
          <cell r="G3" t="str">
            <v>Labor</v>
          </cell>
          <cell r="H3" t="str">
            <v>Material</v>
          </cell>
          <cell r="I3" t="str">
            <v>Labor</v>
          </cell>
          <cell r="J3" t="str">
            <v>Man Hour per Unit Listed</v>
          </cell>
          <cell r="K3" t="str">
            <v>Peso Rate per Hour</v>
          </cell>
          <cell r="L3" t="str">
            <v>Carpenter/Mason/Steelman/Tinsmith</v>
          </cell>
          <cell r="M3" t="str">
            <v>Welder</v>
          </cell>
          <cell r="N3" t="str">
            <v>Labor/Helper</v>
          </cell>
        </row>
        <row r="4">
          <cell r="A4">
            <v>0</v>
          </cell>
          <cell r="B4">
            <v>0</v>
          </cell>
          <cell r="C4">
            <v>0</v>
          </cell>
          <cell r="D4" t="str">
            <v>Unit Cost</v>
          </cell>
          <cell r="E4">
            <v>0</v>
          </cell>
          <cell r="F4" t="str">
            <v>Unit Cost</v>
          </cell>
          <cell r="G4">
            <v>0</v>
          </cell>
          <cell r="H4" t="str">
            <v>Unit Cost (unfactored)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>
            <v>1</v>
          </cell>
          <cell r="B5" t="str">
            <v>Aggregates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300</v>
          </cell>
          <cell r="M5">
            <v>350</v>
          </cell>
          <cell r="N5">
            <v>200</v>
          </cell>
        </row>
        <row r="6">
          <cell r="A6" t="str">
            <v>1a</v>
          </cell>
          <cell r="B6" t="str">
            <v>Excavation (manual), common earth</v>
          </cell>
          <cell r="C6" t="str">
            <v>cu. m.</v>
          </cell>
          <cell r="D6">
            <v>0</v>
          </cell>
          <cell r="E6">
            <v>185.4</v>
          </cell>
          <cell r="F6">
            <v>0</v>
          </cell>
          <cell r="G6">
            <v>180</v>
          </cell>
          <cell r="H6">
            <v>0</v>
          </cell>
          <cell r="I6">
            <v>180</v>
          </cell>
          <cell r="J6">
            <v>6</v>
          </cell>
          <cell r="K6">
            <v>25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A7" t="str">
            <v>1b</v>
          </cell>
          <cell r="B7" t="str">
            <v>Excavation (manual), rock</v>
          </cell>
          <cell r="C7" t="str">
            <v>cu. m.</v>
          </cell>
          <cell r="D7">
            <v>0</v>
          </cell>
          <cell r="E7">
            <v>609.87330000000009</v>
          </cell>
          <cell r="F7">
            <v>0</v>
          </cell>
          <cell r="G7">
            <v>592.11</v>
          </cell>
          <cell r="H7">
            <v>0</v>
          </cell>
          <cell r="I7">
            <v>18.440000000000001</v>
          </cell>
          <cell r="J7">
            <v>3.65</v>
          </cell>
          <cell r="K7">
            <v>25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A8" t="str">
            <v>1c</v>
          </cell>
          <cell r="B8" t="str">
            <v>Excavation (machine)</v>
          </cell>
          <cell r="C8" t="str">
            <v>cu. m.</v>
          </cell>
          <cell r="D8">
            <v>0</v>
          </cell>
          <cell r="E8">
            <v>618</v>
          </cell>
          <cell r="F8">
            <v>120</v>
          </cell>
          <cell r="G8">
            <v>600</v>
          </cell>
          <cell r="H8">
            <v>120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1d</v>
          </cell>
          <cell r="B9" t="str">
            <v>Backfilling, common earth</v>
          </cell>
          <cell r="C9" t="str">
            <v>cu. m.</v>
          </cell>
          <cell r="D9">
            <v>0</v>
          </cell>
          <cell r="E9">
            <v>18.993200000000002</v>
          </cell>
          <cell r="F9">
            <v>0</v>
          </cell>
          <cell r="G9">
            <v>18.440000000000001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757.14285714285711</v>
          </cell>
          <cell r="R9">
            <v>0</v>
          </cell>
        </row>
        <row r="10">
          <cell r="A10" t="str">
            <v>1e</v>
          </cell>
          <cell r="B10" t="str">
            <v>Backfilling, gravel fill</v>
          </cell>
          <cell r="C10" t="str">
            <v>cu. m.</v>
          </cell>
          <cell r="D10">
            <v>0</v>
          </cell>
          <cell r="E10">
            <v>115.875</v>
          </cell>
          <cell r="F10">
            <v>0</v>
          </cell>
          <cell r="G10">
            <v>112.5</v>
          </cell>
          <cell r="H10">
            <v>0</v>
          </cell>
          <cell r="I10">
            <v>10</v>
          </cell>
          <cell r="J10">
            <v>0.5</v>
          </cell>
          <cell r="K10">
            <v>25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15</v>
          </cell>
          <cell r="R10">
            <v>0</v>
          </cell>
        </row>
        <row r="11">
          <cell r="A11" t="str">
            <v>1f</v>
          </cell>
          <cell r="B11" t="str">
            <v>Backfilling, escombro</v>
          </cell>
          <cell r="C11" t="str">
            <v>cu. m.</v>
          </cell>
          <cell r="D11">
            <v>0</v>
          </cell>
          <cell r="E11">
            <v>4.8513000000000002</v>
          </cell>
          <cell r="F11">
            <v>0</v>
          </cell>
          <cell r="G11">
            <v>4.71</v>
          </cell>
          <cell r="H11">
            <v>0</v>
          </cell>
          <cell r="I11">
            <v>10</v>
          </cell>
          <cell r="J11">
            <v>0.5</v>
          </cell>
          <cell r="K11">
            <v>25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150</v>
          </cell>
          <cell r="R11">
            <v>0</v>
          </cell>
        </row>
        <row r="12">
          <cell r="A12" t="str">
            <v>1g</v>
          </cell>
          <cell r="B12" t="str">
            <v>Compaction (mechanical)</v>
          </cell>
          <cell r="C12" t="str">
            <v>cu. m.</v>
          </cell>
          <cell r="D12">
            <v>0</v>
          </cell>
          <cell r="E12">
            <v>20.435200000000002</v>
          </cell>
          <cell r="F12">
            <v>0</v>
          </cell>
          <cell r="G12">
            <v>19.84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A13" t="str">
            <v>1h</v>
          </cell>
          <cell r="B13" t="str">
            <v>Disposal of soil</v>
          </cell>
          <cell r="C13" t="str">
            <v>cu. m.</v>
          </cell>
          <cell r="D13">
            <v>0</v>
          </cell>
          <cell r="E13">
            <v>39.284199999999998</v>
          </cell>
          <cell r="F13">
            <v>180</v>
          </cell>
          <cell r="G13">
            <v>38.14</v>
          </cell>
          <cell r="H13">
            <v>110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225</v>
          </cell>
          <cell r="R13">
            <v>0</v>
          </cell>
        </row>
        <row r="14">
          <cell r="A14" t="str">
            <v>1i</v>
          </cell>
          <cell r="B14" t="str">
            <v>Hauling of soil</v>
          </cell>
          <cell r="C14" t="str">
            <v>cu. m.</v>
          </cell>
          <cell r="D14">
            <v>0</v>
          </cell>
          <cell r="E14">
            <v>23.175000000000001</v>
          </cell>
          <cell r="F14">
            <v>600</v>
          </cell>
          <cell r="G14">
            <v>22.5</v>
          </cell>
          <cell r="H14">
            <v>550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1573.3333333333335</v>
          </cell>
          <cell r="R14">
            <v>0</v>
          </cell>
        </row>
        <row r="15">
          <cell r="A15">
            <v>1.01</v>
          </cell>
          <cell r="B15" t="str">
            <v>3/4" Crushed Gravel</v>
          </cell>
          <cell r="C15" t="str">
            <v>cu. m.</v>
          </cell>
          <cell r="D15">
            <v>577.5</v>
          </cell>
          <cell r="E15">
            <v>0</v>
          </cell>
          <cell r="F15">
            <v>550</v>
          </cell>
          <cell r="G15">
            <v>0</v>
          </cell>
          <cell r="H15">
            <v>350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1091.6666666666665</v>
          </cell>
          <cell r="R15">
            <v>0</v>
          </cell>
        </row>
        <row r="16">
          <cell r="A16">
            <v>1.02</v>
          </cell>
          <cell r="B16" t="str">
            <v>3/8" Crushed Gravel</v>
          </cell>
          <cell r="C16" t="str">
            <v>cu. m.</v>
          </cell>
          <cell r="D16">
            <v>525</v>
          </cell>
          <cell r="E16">
            <v>0</v>
          </cell>
          <cell r="F16">
            <v>500</v>
          </cell>
          <cell r="G16">
            <v>360.25</v>
          </cell>
          <cell r="H16">
            <v>0</v>
          </cell>
          <cell r="I16">
            <v>362.9</v>
          </cell>
          <cell r="J16">
            <v>14.41</v>
          </cell>
          <cell r="K16">
            <v>25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A17">
            <v>1.03</v>
          </cell>
          <cell r="B17" t="str">
            <v>G-1 Crushed Gravel</v>
          </cell>
          <cell r="C17" t="str">
            <v>cu. m.</v>
          </cell>
          <cell r="D17">
            <v>577.5</v>
          </cell>
          <cell r="E17">
            <v>0</v>
          </cell>
          <cell r="F17">
            <v>550</v>
          </cell>
          <cell r="G17">
            <v>0</v>
          </cell>
          <cell r="H17">
            <v>550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757.14285714285711</v>
          </cell>
          <cell r="R17">
            <v>0</v>
          </cell>
        </row>
        <row r="18">
          <cell r="A18">
            <v>1.04</v>
          </cell>
          <cell r="B18" t="str">
            <v>Lastillas</v>
          </cell>
          <cell r="C18" t="str">
            <v>cu. m.</v>
          </cell>
          <cell r="D18">
            <v>294</v>
          </cell>
          <cell r="E18">
            <v>0</v>
          </cell>
          <cell r="F18">
            <v>280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/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A19">
            <v>1.05</v>
          </cell>
          <cell r="B19" t="str">
            <v>Washed Sand</v>
          </cell>
          <cell r="C19" t="str">
            <v>cu. m.</v>
          </cell>
          <cell r="D19">
            <v>367.5</v>
          </cell>
          <cell r="E19">
            <v>0</v>
          </cell>
          <cell r="F19">
            <v>350</v>
          </cell>
          <cell r="G19">
            <v>0</v>
          </cell>
          <cell r="H19">
            <v>0</v>
          </cell>
          <cell r="I19">
            <v>448.75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38.14593684318298</v>
          </cell>
          <cell r="R19">
            <v>0</v>
          </cell>
        </row>
        <row r="20">
          <cell r="A20">
            <v>1.06</v>
          </cell>
          <cell r="B20" t="str">
            <v>White Sand (Ordinary)</v>
          </cell>
          <cell r="C20" t="str">
            <v>cu. m.</v>
          </cell>
          <cell r="D20">
            <v>367.5</v>
          </cell>
          <cell r="E20">
            <v>0</v>
          </cell>
          <cell r="F20">
            <v>350</v>
          </cell>
          <cell r="G20">
            <v>0</v>
          </cell>
          <cell r="H20">
            <v>0</v>
          </cell>
          <cell r="I20">
            <v>448.75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60</v>
          </cell>
          <cell r="R20">
            <v>0</v>
          </cell>
        </row>
        <row r="21">
          <cell r="A21">
            <v>1.07</v>
          </cell>
          <cell r="B21" t="str">
            <v>Select Fill</v>
          </cell>
          <cell r="C21" t="str">
            <v>cu. m.</v>
          </cell>
          <cell r="D21">
            <v>126</v>
          </cell>
          <cell r="E21">
            <v>0</v>
          </cell>
          <cell r="F21">
            <v>120</v>
          </cell>
          <cell r="G21" t="str">
            <v/>
          </cell>
          <cell r="H21">
            <v>0</v>
          </cell>
          <cell r="I21">
            <v>448.75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1750</v>
          </cell>
          <cell r="R21">
            <v>0</v>
          </cell>
        </row>
        <row r="22">
          <cell r="A22">
            <v>2</v>
          </cell>
          <cell r="B22" t="str">
            <v>Asphaltic Products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 t="str">
            <v/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>
            <v>3</v>
          </cell>
          <cell r="B23" t="str">
            <v>Cement</v>
          </cell>
          <cell r="C23" t="str">
            <v>bd.ft</v>
          </cell>
          <cell r="D23">
            <v>0</v>
          </cell>
          <cell r="E23">
            <v>0</v>
          </cell>
          <cell r="F23">
            <v>7</v>
          </cell>
          <cell r="G23">
            <v>0</v>
          </cell>
          <cell r="H23">
            <v>250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18</v>
          </cell>
          <cell r="R23">
            <v>0</v>
          </cell>
        </row>
        <row r="24">
          <cell r="A24">
            <v>3.01</v>
          </cell>
          <cell r="B24" t="str">
            <v>Colored Cement</v>
          </cell>
          <cell r="C24" t="str">
            <v>kg.</v>
          </cell>
          <cell r="D24">
            <v>28.35</v>
          </cell>
          <cell r="E24">
            <v>0</v>
          </cell>
          <cell r="F24">
            <v>27</v>
          </cell>
          <cell r="G24" t="str">
            <v/>
          </cell>
          <cell r="H24">
            <v>250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310</v>
          </cell>
          <cell r="R24">
            <v>0</v>
          </cell>
        </row>
        <row r="25">
          <cell r="A25">
            <v>3.02</v>
          </cell>
          <cell r="B25" t="str">
            <v>Portland Type 1, 40-kg/bag</v>
          </cell>
          <cell r="C25" t="str">
            <v>bag</v>
          </cell>
          <cell r="D25">
            <v>115.5</v>
          </cell>
          <cell r="E25">
            <v>0</v>
          </cell>
          <cell r="F25">
            <v>110</v>
          </cell>
          <cell r="G25">
            <v>0</v>
          </cell>
          <cell r="H25">
            <v>450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570</v>
          </cell>
          <cell r="R25">
            <v>0</v>
          </cell>
        </row>
        <row r="26">
          <cell r="A26">
            <v>3.03</v>
          </cell>
          <cell r="B26" t="str">
            <v>Pozzolan 40-kg/bag</v>
          </cell>
          <cell r="C26" t="str">
            <v>bag</v>
          </cell>
          <cell r="D26">
            <v>105</v>
          </cell>
          <cell r="E26">
            <v>0</v>
          </cell>
          <cell r="F26">
            <v>100</v>
          </cell>
          <cell r="G26" t="str">
            <v/>
          </cell>
          <cell r="H26">
            <v>250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</v>
          </cell>
          <cell r="R26">
            <v>0</v>
          </cell>
        </row>
        <row r="27">
          <cell r="A27">
            <v>4</v>
          </cell>
          <cell r="B27" t="str">
            <v>Concrete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A28" t="str">
            <v>4a</v>
          </cell>
          <cell r="B28" t="str">
            <v>Concreting of column (exterior)</v>
          </cell>
          <cell r="C28" t="str">
            <v>cu. m.</v>
          </cell>
          <cell r="D28">
            <v>0</v>
          </cell>
          <cell r="E28">
            <v>462.21250000000003</v>
          </cell>
          <cell r="F28">
            <v>0</v>
          </cell>
          <cell r="G28">
            <v>448.75</v>
          </cell>
          <cell r="H28">
            <v>0</v>
          </cell>
          <cell r="I28">
            <v>448.75</v>
          </cell>
          <cell r="J28">
            <v>3.24</v>
          </cell>
          <cell r="K28">
            <v>25</v>
          </cell>
          <cell r="L28" t="str">
            <v/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A29" t="str">
            <v>4b</v>
          </cell>
          <cell r="B29" t="str">
            <v>Concreting of column (interior)</v>
          </cell>
          <cell r="C29" t="str">
            <v>cu. m.</v>
          </cell>
          <cell r="D29">
            <v>0</v>
          </cell>
          <cell r="E29">
            <v>462.21250000000003</v>
          </cell>
          <cell r="F29">
            <v>180</v>
          </cell>
          <cell r="G29">
            <v>448.75</v>
          </cell>
          <cell r="H29">
            <v>110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225</v>
          </cell>
          <cell r="R29">
            <v>0</v>
          </cell>
        </row>
        <row r="30">
          <cell r="A30" t="str">
            <v>4c</v>
          </cell>
          <cell r="B30" t="str">
            <v>Concreting of beams/girders</v>
          </cell>
          <cell r="C30" t="str">
            <v>cu. m.</v>
          </cell>
          <cell r="D30">
            <v>0</v>
          </cell>
          <cell r="E30">
            <v>554.65499999999997</v>
          </cell>
          <cell r="F30">
            <v>400</v>
          </cell>
          <cell r="G30">
            <v>538.5</v>
          </cell>
          <cell r="H30">
            <v>350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1091.6666666666665</v>
          </cell>
          <cell r="R30">
            <v>0</v>
          </cell>
        </row>
        <row r="31">
          <cell r="A31" t="str">
            <v>4d</v>
          </cell>
          <cell r="B31" t="str">
            <v>Concreting of floor slab (elevated)</v>
          </cell>
          <cell r="C31" t="str">
            <v>cu. m.</v>
          </cell>
          <cell r="D31">
            <v>0</v>
          </cell>
          <cell r="E31">
            <v>116.57540000000002</v>
          </cell>
          <cell r="F31">
            <v>7.5</v>
          </cell>
          <cell r="G31">
            <v>113.18</v>
          </cell>
          <cell r="H31">
            <v>0</v>
          </cell>
          <cell r="I31">
            <v>448.75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9.5</v>
          </cell>
          <cell r="R31">
            <v>0</v>
          </cell>
        </row>
        <row r="32">
          <cell r="A32" t="str">
            <v>4e</v>
          </cell>
          <cell r="B32" t="str">
            <v>Concreting of floor slab (ground)</v>
          </cell>
          <cell r="C32" t="str">
            <v>cu. m.</v>
          </cell>
          <cell r="D32">
            <v>0</v>
          </cell>
          <cell r="E32">
            <v>72.038200000000003</v>
          </cell>
          <cell r="F32">
            <v>9</v>
          </cell>
          <cell r="G32">
            <v>69.94</v>
          </cell>
          <cell r="H32">
            <v>41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12</v>
          </cell>
          <cell r="R32">
            <v>0</v>
          </cell>
        </row>
        <row r="33">
          <cell r="A33" t="str">
            <v>4f</v>
          </cell>
          <cell r="B33" t="str">
            <v>Concreting of footing</v>
          </cell>
          <cell r="C33" t="str">
            <v>cu. m.</v>
          </cell>
          <cell r="D33">
            <v>0</v>
          </cell>
          <cell r="E33">
            <v>117.34790000000001</v>
          </cell>
          <cell r="F33">
            <v>0</v>
          </cell>
          <cell r="G33">
            <v>113.93</v>
          </cell>
          <cell r="H33">
            <v>0</v>
          </cell>
          <cell r="I33">
            <v>448.75</v>
          </cell>
          <cell r="J33">
            <v>0.5625</v>
          </cell>
          <cell r="K33">
            <v>62.5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38.14593684318298</v>
          </cell>
          <cell r="R33">
            <v>0</v>
          </cell>
        </row>
        <row r="34">
          <cell r="A34" t="str">
            <v>4g</v>
          </cell>
          <cell r="B34" t="str">
            <v>CHB laying, 4" thick</v>
          </cell>
          <cell r="C34" t="str">
            <v>pc.</v>
          </cell>
          <cell r="D34">
            <v>0</v>
          </cell>
          <cell r="E34">
            <v>2.9561000000000002</v>
          </cell>
          <cell r="F34">
            <v>0</v>
          </cell>
          <cell r="G34">
            <v>2.87</v>
          </cell>
          <cell r="H34">
            <v>0</v>
          </cell>
          <cell r="I34">
            <v>448.75</v>
          </cell>
          <cell r="J34">
            <v>0.5625</v>
          </cell>
          <cell r="K34">
            <v>62.5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60</v>
          </cell>
          <cell r="R34">
            <v>0</v>
          </cell>
        </row>
        <row r="35">
          <cell r="A35" t="str">
            <v>4h</v>
          </cell>
          <cell r="B35" t="str">
            <v>CHB laying, 6" thick</v>
          </cell>
          <cell r="C35" t="str">
            <v>pc.</v>
          </cell>
          <cell r="D35">
            <v>0</v>
          </cell>
          <cell r="E35">
            <v>3.5432000000000001</v>
          </cell>
          <cell r="F35">
            <v>30</v>
          </cell>
          <cell r="G35">
            <v>3.44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30</v>
          </cell>
          <cell r="R35">
            <v>0</v>
          </cell>
        </row>
        <row r="36">
          <cell r="A36" t="str">
            <v>4i</v>
          </cell>
          <cell r="B36" t="str">
            <v>Demolition of elevated slab</v>
          </cell>
          <cell r="C36" t="str">
            <v>cu. m.</v>
          </cell>
          <cell r="D36">
            <v>0</v>
          </cell>
          <cell r="E36">
            <v>475.57160000000005</v>
          </cell>
          <cell r="F36">
            <v>30</v>
          </cell>
          <cell r="G36">
            <v>461.72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125</v>
          </cell>
          <cell r="R36">
            <v>0</v>
          </cell>
        </row>
        <row r="37">
          <cell r="A37" t="str">
            <v>4j</v>
          </cell>
          <cell r="B37" t="str">
            <v>Demolition of solid masonry walls</v>
          </cell>
          <cell r="C37" t="str">
            <v>cu. m.</v>
          </cell>
          <cell r="D37">
            <v>0</v>
          </cell>
          <cell r="E37">
            <v>40.921900000000001</v>
          </cell>
          <cell r="F37">
            <v>0</v>
          </cell>
          <cell r="G37">
            <v>39.729999999999997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A38" t="str">
            <v>4k</v>
          </cell>
          <cell r="B38" t="str">
            <v>Demolition of reinforced concrete</v>
          </cell>
          <cell r="C38" t="str">
            <v>cu. m.</v>
          </cell>
          <cell r="D38">
            <v>0</v>
          </cell>
          <cell r="E38">
            <v>373.78699999999998</v>
          </cell>
          <cell r="F38">
            <v>0</v>
          </cell>
          <cell r="G38">
            <v>362.9</v>
          </cell>
          <cell r="H38">
            <v>0</v>
          </cell>
          <cell r="I38">
            <v>5.13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 t="str">
            <v>4l</v>
          </cell>
          <cell r="B39" t="str">
            <v>Plastering</v>
          </cell>
          <cell r="C39" t="str">
            <v>sq.m.</v>
          </cell>
          <cell r="D39">
            <v>0</v>
          </cell>
          <cell r="E39">
            <v>66.95</v>
          </cell>
          <cell r="F39">
            <v>0</v>
          </cell>
          <cell r="G39">
            <v>65</v>
          </cell>
          <cell r="H39">
            <v>0</v>
          </cell>
          <cell r="I39">
            <v>20.32</v>
          </cell>
          <cell r="J39">
            <v>0</v>
          </cell>
          <cell r="K39">
            <v>0</v>
          </cell>
          <cell r="L39" t="str">
            <v/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A40" t="str">
            <v>4m</v>
          </cell>
          <cell r="B40" t="str">
            <v>Topping</v>
          </cell>
          <cell r="C40" t="str">
            <v>sq.m.</v>
          </cell>
          <cell r="D40">
            <v>0</v>
          </cell>
          <cell r="E40">
            <v>46.35</v>
          </cell>
          <cell r="F40">
            <v>4815</v>
          </cell>
          <cell r="G40">
            <v>45</v>
          </cell>
          <cell r="H40">
            <v>2593</v>
          </cell>
          <cell r="I40">
            <v>1219</v>
          </cell>
          <cell r="J40">
            <v>17.8</v>
          </cell>
          <cell r="K40">
            <v>62.5</v>
          </cell>
          <cell r="L40">
            <v>0</v>
          </cell>
          <cell r="M40">
            <v>0</v>
          </cell>
          <cell r="N40">
            <v>230.76923076923077</v>
          </cell>
          <cell r="O40">
            <v>0</v>
          </cell>
          <cell r="P40">
            <v>0</v>
          </cell>
          <cell r="Q40">
            <v>7817.5</v>
          </cell>
          <cell r="R40">
            <v>0</v>
          </cell>
        </row>
        <row r="41">
          <cell r="A41">
            <v>4.01</v>
          </cell>
          <cell r="B41" t="str">
            <v>CHB (non-load bearing), 4" x 8" x 16"</v>
          </cell>
          <cell r="C41" t="str">
            <v>pc.</v>
          </cell>
          <cell r="D41">
            <v>6.3000000000000007</v>
          </cell>
          <cell r="E41">
            <v>0</v>
          </cell>
          <cell r="F41">
            <v>6</v>
          </cell>
          <cell r="G41" t="str">
            <v/>
          </cell>
          <cell r="H41">
            <v>2293</v>
          </cell>
          <cell r="I41">
            <v>785</v>
          </cell>
          <cell r="J41">
            <v>15.5</v>
          </cell>
          <cell r="K41">
            <v>62.5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4667.5</v>
          </cell>
          <cell r="R41">
            <v>0</v>
          </cell>
        </row>
        <row r="42">
          <cell r="A42">
            <v>4.0199999999999996</v>
          </cell>
          <cell r="B42" t="str">
            <v>CHB (non-load bearing), 6" x 8" x 16"</v>
          </cell>
          <cell r="C42" t="str">
            <v>pc.</v>
          </cell>
          <cell r="D42">
            <v>7.3500000000000005</v>
          </cell>
          <cell r="E42">
            <v>0</v>
          </cell>
          <cell r="F42">
            <v>7</v>
          </cell>
          <cell r="G42">
            <v>681.875</v>
          </cell>
          <cell r="H42">
            <v>1752</v>
          </cell>
          <cell r="I42">
            <v>677</v>
          </cell>
          <cell r="J42">
            <v>10.91</v>
          </cell>
          <cell r="K42">
            <v>62.5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3567.5</v>
          </cell>
          <cell r="R42">
            <v>0</v>
          </cell>
        </row>
        <row r="43">
          <cell r="A43">
            <v>4.03</v>
          </cell>
          <cell r="B43" t="str">
            <v>Concrete Pipes Non-Reinforced,  6" dia.</v>
          </cell>
          <cell r="C43" t="str">
            <v>lm</v>
          </cell>
          <cell r="D43">
            <v>110.25</v>
          </cell>
          <cell r="E43">
            <v>0</v>
          </cell>
          <cell r="F43">
            <v>105</v>
          </cell>
          <cell r="G43">
            <v>465.625</v>
          </cell>
          <cell r="H43">
            <v>841</v>
          </cell>
          <cell r="I43">
            <v>323</v>
          </cell>
          <cell r="J43">
            <v>7.45</v>
          </cell>
          <cell r="K43">
            <v>62.5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3408.75</v>
          </cell>
          <cell r="R43">
            <v>0</v>
          </cell>
        </row>
        <row r="44">
          <cell r="A44">
            <v>4.04</v>
          </cell>
          <cell r="B44" t="str">
            <v>Concrete Pipes Non-Reinforced,  8" dia.</v>
          </cell>
          <cell r="C44" t="str">
            <v>lm</v>
          </cell>
          <cell r="D44">
            <v>147</v>
          </cell>
          <cell r="E44">
            <v>0</v>
          </cell>
          <cell r="F44">
            <v>140</v>
          </cell>
          <cell r="G44">
            <v>1900</v>
          </cell>
          <cell r="H44">
            <v>4730</v>
          </cell>
          <cell r="I44">
            <v>1881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15.8</v>
          </cell>
          <cell r="O44">
            <v>0</v>
          </cell>
          <cell r="P44">
            <v>0</v>
          </cell>
          <cell r="Q44">
            <v>10188</v>
          </cell>
          <cell r="R44">
            <v>0</v>
          </cell>
        </row>
        <row r="45">
          <cell r="A45">
            <v>4.05</v>
          </cell>
          <cell r="B45" t="str">
            <v>Concrete Pipes Non-Reinforced, 10" dia.</v>
          </cell>
          <cell r="C45" t="str">
            <v>lm</v>
          </cell>
          <cell r="D45">
            <v>178.5</v>
          </cell>
          <cell r="E45">
            <v>0</v>
          </cell>
          <cell r="F45">
            <v>170</v>
          </cell>
          <cell r="G45">
            <v>1100</v>
          </cell>
          <cell r="H45">
            <v>2712</v>
          </cell>
          <cell r="I45">
            <v>1084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3634</v>
          </cell>
          <cell r="O45">
            <v>0</v>
          </cell>
          <cell r="P45">
            <v>0</v>
          </cell>
          <cell r="Q45">
            <v>5544</v>
          </cell>
          <cell r="R45">
            <v>0</v>
          </cell>
        </row>
        <row r="46">
          <cell r="A46">
            <v>4.0599999999999996</v>
          </cell>
          <cell r="B46" t="str">
            <v>Concrete Pipes Non-Reinforced, 12" dia.</v>
          </cell>
          <cell r="C46" t="str">
            <v>lm</v>
          </cell>
          <cell r="D46">
            <v>336</v>
          </cell>
          <cell r="E46">
            <v>0</v>
          </cell>
          <cell r="F46">
            <v>320</v>
          </cell>
          <cell r="G46">
            <v>950</v>
          </cell>
          <cell r="H46">
            <v>2290</v>
          </cell>
          <cell r="I46">
            <v>940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4996</v>
          </cell>
          <cell r="R46">
            <v>0</v>
          </cell>
        </row>
        <row r="47">
          <cell r="A47">
            <v>4.07</v>
          </cell>
          <cell r="B47" t="str">
            <v>Concrete Pipes Non-Reinforced, 15" dia.</v>
          </cell>
          <cell r="C47" t="str">
            <v>lm</v>
          </cell>
          <cell r="D47">
            <v>409.5</v>
          </cell>
          <cell r="E47">
            <v>0</v>
          </cell>
          <cell r="F47">
            <v>390</v>
          </cell>
          <cell r="G47">
            <v>1900</v>
          </cell>
          <cell r="H47">
            <v>4730</v>
          </cell>
          <cell r="I47">
            <v>1881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15.8</v>
          </cell>
          <cell r="O47">
            <v>0</v>
          </cell>
          <cell r="P47">
            <v>0</v>
          </cell>
          <cell r="Q47">
            <v>6700</v>
          </cell>
          <cell r="R47">
            <v>0</v>
          </cell>
        </row>
        <row r="48">
          <cell r="A48">
            <v>4.08</v>
          </cell>
          <cell r="B48" t="str">
            <v>Concrete Pipes Non-Reinforced, 18" dia.</v>
          </cell>
          <cell r="C48" t="str">
            <v>lm</v>
          </cell>
          <cell r="D48">
            <v>472.5</v>
          </cell>
          <cell r="E48">
            <v>0</v>
          </cell>
          <cell r="F48">
            <v>450</v>
          </cell>
          <cell r="G48">
            <v>1100</v>
          </cell>
          <cell r="H48">
            <v>2712</v>
          </cell>
          <cell r="I48">
            <v>1084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3634</v>
          </cell>
          <cell r="O48">
            <v>0</v>
          </cell>
          <cell r="P48">
            <v>0</v>
          </cell>
          <cell r="Q48">
            <v>3800</v>
          </cell>
          <cell r="R48">
            <v>0</v>
          </cell>
        </row>
        <row r="49">
          <cell r="A49">
            <v>4.09</v>
          </cell>
          <cell r="B49" t="str">
            <v>Concrete Pipes Reinforced, 18" dia.</v>
          </cell>
          <cell r="C49" t="str">
            <v>lm</v>
          </cell>
          <cell r="D49">
            <v>525</v>
          </cell>
          <cell r="E49">
            <v>0</v>
          </cell>
          <cell r="F49">
            <v>500</v>
          </cell>
          <cell r="G49">
            <v>950</v>
          </cell>
          <cell r="H49">
            <v>2290</v>
          </cell>
          <cell r="I49">
            <v>940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3500</v>
          </cell>
          <cell r="R49">
            <v>0</v>
          </cell>
        </row>
        <row r="50">
          <cell r="A50">
            <v>4.0999999999999996</v>
          </cell>
          <cell r="B50" t="str">
            <v>Concrete Pipes Reinforced, 24" dia.</v>
          </cell>
          <cell r="C50" t="str">
            <v>lm</v>
          </cell>
          <cell r="D50">
            <v>787.5</v>
          </cell>
          <cell r="E50">
            <v>0</v>
          </cell>
          <cell r="F50">
            <v>750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5753.5</v>
          </cell>
          <cell r="R50">
            <v>0</v>
          </cell>
        </row>
        <row r="51">
          <cell r="A51">
            <v>4.1100000000000003</v>
          </cell>
          <cell r="B51" t="str">
            <v>Concrete Pipes Reinforced, 36" dia.</v>
          </cell>
          <cell r="C51" t="str">
            <v>lm</v>
          </cell>
          <cell r="D51">
            <v>1260</v>
          </cell>
          <cell r="E51">
            <v>0</v>
          </cell>
          <cell r="F51">
            <v>1200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4400</v>
          </cell>
          <cell r="R51">
            <v>0</v>
          </cell>
        </row>
        <row r="52">
          <cell r="A52">
            <v>4.12</v>
          </cell>
          <cell r="B52" t="str">
            <v>Concrete Pipes Reinforced, 42" dia.</v>
          </cell>
          <cell r="C52" t="str">
            <v>lm</v>
          </cell>
          <cell r="D52">
            <v>1995</v>
          </cell>
          <cell r="E52">
            <v>0</v>
          </cell>
          <cell r="F52">
            <v>1900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 t="str">
            <v/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3600</v>
          </cell>
          <cell r="R52">
            <v>0</v>
          </cell>
        </row>
        <row r="53">
          <cell r="A53">
            <v>4.13</v>
          </cell>
          <cell r="B53" t="str">
            <v>RMC w/o Pump, Delivered, 28 days, 3/4", 2500 psi</v>
          </cell>
          <cell r="C53" t="str">
            <v>cu. m.</v>
          </cell>
          <cell r="D53">
            <v>1732.5</v>
          </cell>
          <cell r="E53">
            <v>0</v>
          </cell>
          <cell r="F53">
            <v>1650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3600</v>
          </cell>
          <cell r="R53">
            <v>0</v>
          </cell>
        </row>
        <row r="54">
          <cell r="A54">
            <v>4.1399999999999997</v>
          </cell>
          <cell r="B54" t="str">
            <v>RMC w/o Pump, Delivered, 28 days, 3/4", 3000 psi</v>
          </cell>
          <cell r="C54" t="str">
            <v>cu. m.</v>
          </cell>
          <cell r="D54">
            <v>1837.5</v>
          </cell>
          <cell r="E54">
            <v>0</v>
          </cell>
          <cell r="F54">
            <v>1750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1740</v>
          </cell>
          <cell r="R54">
            <v>0</v>
          </cell>
        </row>
        <row r="55">
          <cell r="A55">
            <v>4.1500000000000004</v>
          </cell>
          <cell r="B55" t="str">
            <v>RMC w/o Pump, Delivered, 28 days, 3/4", 4000 psi</v>
          </cell>
          <cell r="C55" t="str">
            <v>cu. m.</v>
          </cell>
          <cell r="D55">
            <v>2299.5</v>
          </cell>
          <cell r="E55">
            <v>0</v>
          </cell>
          <cell r="F55">
            <v>2190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1500</v>
          </cell>
          <cell r="R55">
            <v>0</v>
          </cell>
        </row>
        <row r="56">
          <cell r="A56">
            <v>5</v>
          </cell>
          <cell r="B56" t="str">
            <v>Doors and Windows</v>
          </cell>
          <cell r="C56" t="str">
            <v>pc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1400</v>
          </cell>
          <cell r="R56">
            <v>0</v>
          </cell>
        </row>
        <row r="57">
          <cell r="A57" t="str">
            <v>5a</v>
          </cell>
          <cell r="B57" t="str">
            <v>Installation of Door</v>
          </cell>
          <cell r="C57" t="str">
            <v>sq.m.</v>
          </cell>
          <cell r="D57">
            <v>0</v>
          </cell>
          <cell r="E57">
            <v>99.034500000000008</v>
          </cell>
          <cell r="F57">
            <v>0</v>
          </cell>
          <cell r="G57">
            <v>96.15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1400</v>
          </cell>
          <cell r="R57">
            <v>0</v>
          </cell>
        </row>
        <row r="58">
          <cell r="A58" t="str">
            <v>5b</v>
          </cell>
          <cell r="B58" t="str">
            <v>Installation of Door Lockset</v>
          </cell>
          <cell r="C58" t="str">
            <v>set</v>
          </cell>
          <cell r="D58">
            <v>0</v>
          </cell>
          <cell r="E58">
            <v>51.5</v>
          </cell>
          <cell r="F58">
            <v>0</v>
          </cell>
          <cell r="G58">
            <v>50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4375</v>
          </cell>
          <cell r="R58">
            <v>0</v>
          </cell>
        </row>
        <row r="59">
          <cell r="A59" t="str">
            <v>5c</v>
          </cell>
          <cell r="B59" t="str">
            <v>Installation of Window Panel (Wood)</v>
          </cell>
          <cell r="C59" t="str">
            <v>sq.m.</v>
          </cell>
          <cell r="D59">
            <v>0</v>
          </cell>
          <cell r="E59">
            <v>108.7371</v>
          </cell>
          <cell r="F59">
            <v>0</v>
          </cell>
          <cell r="G59">
            <v>105.57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4500</v>
          </cell>
          <cell r="R59">
            <v>0</v>
          </cell>
        </row>
        <row r="60">
          <cell r="A60" t="str">
            <v>5d</v>
          </cell>
          <cell r="B60" t="str">
            <v>Installation of Door/Window Jamb</v>
          </cell>
          <cell r="C60" t="str">
            <v>set</v>
          </cell>
          <cell r="D60">
            <v>0</v>
          </cell>
          <cell r="E60">
            <v>1369.9</v>
          </cell>
          <cell r="F60">
            <v>0</v>
          </cell>
          <cell r="G60">
            <v>1330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4600</v>
          </cell>
          <cell r="R60">
            <v>0</v>
          </cell>
        </row>
        <row r="61">
          <cell r="A61" t="str">
            <v>5e</v>
          </cell>
          <cell r="B61" t="str">
            <v>Removal of Door/Window jamb</v>
          </cell>
          <cell r="C61" t="str">
            <v>m</v>
          </cell>
          <cell r="D61">
            <v>0</v>
          </cell>
          <cell r="E61">
            <v>5.2839</v>
          </cell>
          <cell r="F61">
            <v>0</v>
          </cell>
          <cell r="G61">
            <v>5.13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1550</v>
          </cell>
          <cell r="R61">
            <v>0</v>
          </cell>
        </row>
        <row r="62">
          <cell r="A62" t="str">
            <v>5f</v>
          </cell>
          <cell r="B62" t="str">
            <v>Repair of Door/Window Jamb</v>
          </cell>
          <cell r="C62" t="str">
            <v>bd. ft.</v>
          </cell>
          <cell r="D62">
            <v>0</v>
          </cell>
          <cell r="E62">
            <v>20.558800000000002</v>
          </cell>
          <cell r="F62">
            <v>0</v>
          </cell>
          <cell r="G62">
            <v>19.96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1050</v>
          </cell>
          <cell r="R62">
            <v>0</v>
          </cell>
        </row>
        <row r="63">
          <cell r="A63" t="str">
            <v>5g</v>
          </cell>
          <cell r="B63" t="str">
            <v>Installation of Door/Window Jamb</v>
          </cell>
          <cell r="C63" t="str">
            <v>bd. ft.</v>
          </cell>
          <cell r="D63">
            <v>0</v>
          </cell>
          <cell r="E63">
            <v>17.880800000000001</v>
          </cell>
          <cell r="F63">
            <v>0</v>
          </cell>
          <cell r="G63">
            <v>17.36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1450</v>
          </cell>
          <cell r="R63">
            <v>0</v>
          </cell>
        </row>
        <row r="64">
          <cell r="A64" t="str">
            <v>5h</v>
          </cell>
          <cell r="B64" t="str">
            <v>Removal of Door</v>
          </cell>
          <cell r="C64" t="str">
            <v>sq. m.</v>
          </cell>
          <cell r="D64">
            <v>0</v>
          </cell>
          <cell r="E64">
            <v>9.6820000000000004</v>
          </cell>
          <cell r="F64">
            <v>0</v>
          </cell>
          <cell r="G64">
            <v>9.4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1550</v>
          </cell>
          <cell r="R64">
            <v>0</v>
          </cell>
        </row>
        <row r="65">
          <cell r="A65" t="str">
            <v>5i</v>
          </cell>
          <cell r="B65" t="str">
            <v>Removal Window Frame w/ Blades</v>
          </cell>
          <cell r="C65" t="str">
            <v>sq. m.</v>
          </cell>
          <cell r="D65">
            <v>0</v>
          </cell>
          <cell r="E65">
            <v>9.6820000000000004</v>
          </cell>
          <cell r="F65">
            <v>125</v>
          </cell>
          <cell r="G65">
            <v>9.4</v>
          </cell>
          <cell r="H65">
            <v>0</v>
          </cell>
          <cell r="I65">
            <v>0</v>
          </cell>
          <cell r="J65">
            <v>0.8</v>
          </cell>
          <cell r="K65">
            <v>62.5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125</v>
          </cell>
          <cell r="R65">
            <v>0</v>
          </cell>
        </row>
        <row r="66">
          <cell r="A66" t="str">
            <v>5j</v>
          </cell>
          <cell r="B66" t="str">
            <v>Fab. &amp; Inst. of Steel Casement w/ Grill</v>
          </cell>
          <cell r="C66" t="str">
            <v>sq.m.</v>
          </cell>
          <cell r="D66">
            <v>0</v>
          </cell>
          <cell r="E66">
            <v>443.31200000000001</v>
          </cell>
          <cell r="F66">
            <v>55</v>
          </cell>
          <cell r="G66">
            <v>430.4</v>
          </cell>
          <cell r="H66">
            <v>0</v>
          </cell>
          <cell r="I66">
            <v>0</v>
          </cell>
          <cell r="J66">
            <v>0.3</v>
          </cell>
          <cell r="K66">
            <v>62.5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90</v>
          </cell>
          <cell r="R66">
            <v>0</v>
          </cell>
        </row>
        <row r="67">
          <cell r="A67" t="str">
            <v>5k</v>
          </cell>
          <cell r="B67" t="str">
            <v>Fab. &amp; Inst. of Steel Casement w/o Grill</v>
          </cell>
          <cell r="C67" t="str">
            <v>sq.m.</v>
          </cell>
          <cell r="D67">
            <v>0</v>
          </cell>
          <cell r="E67">
            <v>376.8152</v>
          </cell>
          <cell r="F67">
            <v>0</v>
          </cell>
          <cell r="G67">
            <v>365.84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467.5</v>
          </cell>
          <cell r="R67">
            <v>0</v>
          </cell>
        </row>
        <row r="68">
          <cell r="A68">
            <v>5.01</v>
          </cell>
          <cell r="B68" t="str">
            <v>Flush Door, 0.60m x 2.10m (1-Face)</v>
          </cell>
          <cell r="C68" t="str">
            <v>pc.</v>
          </cell>
          <cell r="D68">
            <v>945</v>
          </cell>
          <cell r="E68">
            <v>0</v>
          </cell>
          <cell r="F68">
            <v>900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7760</v>
          </cell>
          <cell r="R68">
            <v>0</v>
          </cell>
        </row>
        <row r="69">
          <cell r="A69">
            <v>5.0199999999999996</v>
          </cell>
          <cell r="B69" t="str">
            <v>Flush Door, 0.70m x 2.10m (1-Face)</v>
          </cell>
          <cell r="C69" t="str">
            <v>pc.</v>
          </cell>
          <cell r="D69">
            <v>997.5</v>
          </cell>
          <cell r="E69">
            <v>0</v>
          </cell>
          <cell r="F69">
            <v>950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1640</v>
          </cell>
          <cell r="R69">
            <v>0</v>
          </cell>
        </row>
        <row r="70">
          <cell r="A70">
            <v>5.03</v>
          </cell>
          <cell r="B70" t="str">
            <v>Flush Door, 0.80m x 2.10m, Plain</v>
          </cell>
          <cell r="C70" t="str">
            <v>pc.</v>
          </cell>
          <cell r="D70">
            <v>997.5</v>
          </cell>
          <cell r="E70">
            <v>0</v>
          </cell>
          <cell r="F70">
            <v>950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2820</v>
          </cell>
          <cell r="R70">
            <v>0</v>
          </cell>
        </row>
        <row r="71">
          <cell r="A71">
            <v>5.04</v>
          </cell>
          <cell r="B71" t="str">
            <v>Flush Door, 0.90m x 2.10m, Plain</v>
          </cell>
          <cell r="C71" t="str">
            <v>pc.</v>
          </cell>
          <cell r="D71">
            <v>840</v>
          </cell>
          <cell r="E71">
            <v>0</v>
          </cell>
          <cell r="F71">
            <v>800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1080</v>
          </cell>
          <cell r="R71">
            <v>0</v>
          </cell>
        </row>
        <row r="72">
          <cell r="A72">
            <v>5.05</v>
          </cell>
          <cell r="B72" t="str">
            <v>Flush Door, 0.90m x 2.10m, (1-Face)</v>
          </cell>
          <cell r="C72" t="str">
            <v>pc.</v>
          </cell>
          <cell r="D72">
            <v>1575</v>
          </cell>
          <cell r="E72">
            <v>0</v>
          </cell>
          <cell r="F72">
            <v>1500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75</v>
          </cell>
          <cell r="R72">
            <v>0</v>
          </cell>
        </row>
        <row r="73">
          <cell r="A73">
            <v>5.0599999999999996</v>
          </cell>
          <cell r="B73" t="str">
            <v>Window Steel Frame w/ grill</v>
          </cell>
          <cell r="C73" t="str">
            <v>sq. ft.</v>
          </cell>
          <cell r="D73">
            <v>94.5</v>
          </cell>
          <cell r="E73">
            <v>0</v>
          </cell>
          <cell r="F73">
            <v>90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680</v>
          </cell>
          <cell r="R73">
            <v>0</v>
          </cell>
        </row>
        <row r="74">
          <cell r="A74">
            <v>5.07</v>
          </cell>
          <cell r="B74" t="str">
            <v>Window Steel Frame w/o grill</v>
          </cell>
          <cell r="C74" t="str">
            <v>sq. ft.</v>
          </cell>
          <cell r="D74">
            <v>78.75</v>
          </cell>
          <cell r="E74">
            <v>0</v>
          </cell>
          <cell r="F74">
            <v>75</v>
          </cell>
          <cell r="G74">
            <v>1112.5</v>
          </cell>
          <cell r="H74">
            <v>2593</v>
          </cell>
          <cell r="I74">
            <v>1219</v>
          </cell>
          <cell r="J74">
            <v>17.8</v>
          </cell>
          <cell r="K74">
            <v>62.5</v>
          </cell>
          <cell r="L74">
            <v>0</v>
          </cell>
          <cell r="M74">
            <v>0</v>
          </cell>
          <cell r="N74">
            <v>230.76923076923077</v>
          </cell>
          <cell r="O74">
            <v>0</v>
          </cell>
          <cell r="P74">
            <v>0</v>
          </cell>
          <cell r="Q74">
            <v>4167.5</v>
          </cell>
          <cell r="R74">
            <v>0</v>
          </cell>
        </row>
        <row r="75">
          <cell r="A75">
            <v>5.08</v>
          </cell>
          <cell r="B75" t="str">
            <v>Window Frame w/ Jalousies</v>
          </cell>
          <cell r="C75" t="str">
            <v>sq. m.</v>
          </cell>
          <cell r="D75">
            <v>958.65000000000009</v>
          </cell>
          <cell r="E75">
            <v>0</v>
          </cell>
          <cell r="F75">
            <v>913</v>
          </cell>
          <cell r="G75">
            <v>1900</v>
          </cell>
          <cell r="H75">
            <v>4730</v>
          </cell>
          <cell r="I75">
            <v>1881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15.8</v>
          </cell>
          <cell r="O75">
            <v>0</v>
          </cell>
          <cell r="P75">
            <v>0</v>
          </cell>
          <cell r="Q75">
            <v>10144</v>
          </cell>
          <cell r="R75">
            <v>0</v>
          </cell>
        </row>
        <row r="76">
          <cell r="A76">
            <v>5.09</v>
          </cell>
          <cell r="B76" t="str">
            <v>Window Panel (Wood)</v>
          </cell>
          <cell r="C76" t="str">
            <v>sq. m.</v>
          </cell>
          <cell r="D76">
            <v>619.5</v>
          </cell>
          <cell r="E76">
            <v>0</v>
          </cell>
          <cell r="F76">
            <v>590</v>
          </cell>
          <cell r="G76">
            <v>1100</v>
          </cell>
          <cell r="H76">
            <v>2712</v>
          </cell>
          <cell r="I76">
            <v>1084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3634</v>
          </cell>
          <cell r="O76">
            <v>0</v>
          </cell>
          <cell r="P76">
            <v>0</v>
          </cell>
          <cell r="Q76">
            <v>5072</v>
          </cell>
          <cell r="R76">
            <v>0</v>
          </cell>
        </row>
        <row r="77">
          <cell r="A77">
            <v>5.0999999999999996</v>
          </cell>
          <cell r="B77" t="str">
            <v>Installation of Windows Grill</v>
          </cell>
          <cell r="C77" t="str">
            <v>kg.</v>
          </cell>
          <cell r="D77">
            <v>0</v>
          </cell>
          <cell r="E77">
            <v>6.6950000000000003</v>
          </cell>
          <cell r="F77">
            <v>5400</v>
          </cell>
          <cell r="G77">
            <v>6.5</v>
          </cell>
          <cell r="H77">
            <v>4730</v>
          </cell>
          <cell r="I77">
            <v>1881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15.8</v>
          </cell>
          <cell r="O77">
            <v>0</v>
          </cell>
          <cell r="P77">
            <v>0</v>
          </cell>
          <cell r="Q77">
            <v>14448</v>
          </cell>
          <cell r="R77">
            <v>0</v>
          </cell>
        </row>
        <row r="78">
          <cell r="A78">
            <v>5.1100000000000003</v>
          </cell>
          <cell r="B78" t="str">
            <v>Panel Door</v>
          </cell>
          <cell r="C78" t="str">
            <v>pc.</v>
          </cell>
          <cell r="D78">
            <v>2940</v>
          </cell>
          <cell r="E78">
            <v>0</v>
          </cell>
          <cell r="F78">
            <v>2800</v>
          </cell>
          <cell r="G78">
            <v>1900</v>
          </cell>
          <cell r="H78">
            <v>4730</v>
          </cell>
          <cell r="I78">
            <v>1881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15.8</v>
          </cell>
          <cell r="O78">
            <v>0</v>
          </cell>
          <cell r="P78">
            <v>0</v>
          </cell>
          <cell r="Q78">
            <v>11024</v>
          </cell>
          <cell r="R78">
            <v>0</v>
          </cell>
        </row>
        <row r="79">
          <cell r="A79">
            <v>5.12</v>
          </cell>
          <cell r="B79" t="str">
            <v>Steel Casement w/ Grill</v>
          </cell>
          <cell r="C79" t="str">
            <v>sq.m.</v>
          </cell>
          <cell r="D79">
            <v>677.88000000000011</v>
          </cell>
          <cell r="E79">
            <v>0</v>
          </cell>
          <cell r="F79">
            <v>645.6</v>
          </cell>
          <cell r="G79">
            <v>1900</v>
          </cell>
          <cell r="H79">
            <v>4730</v>
          </cell>
          <cell r="I79">
            <v>1881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15.8</v>
          </cell>
          <cell r="O79">
            <v>0</v>
          </cell>
          <cell r="P79">
            <v>0</v>
          </cell>
          <cell r="Q79">
            <v>6352</v>
          </cell>
          <cell r="R79">
            <v>0</v>
          </cell>
        </row>
        <row r="80">
          <cell r="A80">
            <v>5.13</v>
          </cell>
          <cell r="B80" t="str">
            <v>Steel Casement w/o Grill</v>
          </cell>
          <cell r="C80" t="str">
            <v>sq.m.</v>
          </cell>
          <cell r="D80">
            <v>575.98799999999994</v>
          </cell>
          <cell r="E80">
            <v>0</v>
          </cell>
          <cell r="F80">
            <v>548.55999999999995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6352</v>
          </cell>
          <cell r="R80">
            <v>0</v>
          </cell>
        </row>
        <row r="81">
          <cell r="A81">
            <v>6</v>
          </cell>
          <cell r="B81" t="str">
            <v>Electrical Fixtures</v>
          </cell>
          <cell r="C81" t="str">
            <v>set</v>
          </cell>
          <cell r="D81">
            <v>0</v>
          </cell>
          <cell r="E81">
            <v>0</v>
          </cell>
          <cell r="F81">
            <v>5400</v>
          </cell>
          <cell r="G81">
            <v>1900</v>
          </cell>
          <cell r="H81">
            <v>4730</v>
          </cell>
          <cell r="I81">
            <v>1881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15.8</v>
          </cell>
          <cell r="O81">
            <v>0</v>
          </cell>
          <cell r="P81">
            <v>0</v>
          </cell>
          <cell r="Q81">
            <v>950</v>
          </cell>
          <cell r="R81">
            <v>0</v>
          </cell>
        </row>
        <row r="82">
          <cell r="A82">
            <v>6.01</v>
          </cell>
          <cell r="B82" t="str">
            <v>Bulb, 15   Watts</v>
          </cell>
          <cell r="C82" t="str">
            <v>pc.</v>
          </cell>
          <cell r="D82">
            <v>18.900000000000002</v>
          </cell>
          <cell r="E82">
            <v>0</v>
          </cell>
          <cell r="F82">
            <v>18</v>
          </cell>
          <cell r="G82">
            <v>1900</v>
          </cell>
          <cell r="H82">
            <v>4730</v>
          </cell>
          <cell r="I82">
            <v>1881</v>
          </cell>
          <cell r="J82">
            <v>0</v>
          </cell>
          <cell r="K82">
            <v>0</v>
          </cell>
          <cell r="L82" t="str">
            <v/>
          </cell>
          <cell r="M82">
            <v>0</v>
          </cell>
          <cell r="N82">
            <v>15.8</v>
          </cell>
          <cell r="O82">
            <v>0</v>
          </cell>
          <cell r="P82">
            <v>0</v>
          </cell>
          <cell r="Q82">
            <v>17624</v>
          </cell>
          <cell r="R82">
            <v>0</v>
          </cell>
        </row>
        <row r="83">
          <cell r="A83">
            <v>6.02</v>
          </cell>
          <cell r="B83" t="str">
            <v>Bulb, 75   Watts</v>
          </cell>
          <cell r="C83" t="str">
            <v>pc.</v>
          </cell>
          <cell r="D83">
            <v>26.25</v>
          </cell>
          <cell r="E83">
            <v>0</v>
          </cell>
          <cell r="F83">
            <v>25</v>
          </cell>
          <cell r="G83" t="str">
            <v/>
          </cell>
          <cell r="H83">
            <v>4730</v>
          </cell>
          <cell r="I83">
            <v>1881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15.8</v>
          </cell>
          <cell r="O83">
            <v>0</v>
          </cell>
          <cell r="P83">
            <v>0</v>
          </cell>
          <cell r="Q83">
            <v>9536</v>
          </cell>
          <cell r="R83">
            <v>0</v>
          </cell>
        </row>
        <row r="84">
          <cell r="A84">
            <v>6.03</v>
          </cell>
          <cell r="B84" t="str">
            <v>Bulb, 100 Watts</v>
          </cell>
          <cell r="C84" t="str">
            <v>pc.</v>
          </cell>
          <cell r="D84">
            <v>36.75</v>
          </cell>
          <cell r="E84">
            <v>0</v>
          </cell>
          <cell r="F84">
            <v>35</v>
          </cell>
          <cell r="G84">
            <v>1900</v>
          </cell>
          <cell r="H84">
            <v>4730</v>
          </cell>
          <cell r="I84">
            <v>1881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15.8</v>
          </cell>
          <cell r="O84">
            <v>0</v>
          </cell>
          <cell r="P84">
            <v>0</v>
          </cell>
          <cell r="Q84">
            <v>5488</v>
          </cell>
          <cell r="R84">
            <v>0</v>
          </cell>
        </row>
        <row r="85">
          <cell r="A85">
            <v>6.04</v>
          </cell>
          <cell r="B85" t="str">
            <v>Flourescent Lamp, 20 Watts</v>
          </cell>
          <cell r="C85" t="str">
            <v>pc.</v>
          </cell>
          <cell r="D85">
            <v>57.75</v>
          </cell>
          <cell r="E85">
            <v>0</v>
          </cell>
          <cell r="F85">
            <v>55</v>
          </cell>
          <cell r="G85">
            <v>1900</v>
          </cell>
          <cell r="H85">
            <v>4730</v>
          </cell>
          <cell r="I85">
            <v>1881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15.8</v>
          </cell>
          <cell r="O85">
            <v>0</v>
          </cell>
          <cell r="P85">
            <v>0</v>
          </cell>
          <cell r="Q85">
            <v>2092</v>
          </cell>
          <cell r="R85">
            <v>0</v>
          </cell>
        </row>
        <row r="86">
          <cell r="A86">
            <v>6.05</v>
          </cell>
          <cell r="B86" t="str">
            <v>Flourescent Lamp, 40 Watts</v>
          </cell>
          <cell r="C86" t="str">
            <v>pc.</v>
          </cell>
          <cell r="D86">
            <v>68.25</v>
          </cell>
          <cell r="E86">
            <v>0</v>
          </cell>
          <cell r="F86">
            <v>65</v>
          </cell>
          <cell r="G86">
            <v>1900</v>
          </cell>
          <cell r="H86">
            <v>4730</v>
          </cell>
          <cell r="I86">
            <v>1881</v>
          </cell>
          <cell r="J86">
            <v>0</v>
          </cell>
          <cell r="K86">
            <v>0</v>
          </cell>
          <cell r="L86" t="str">
            <v/>
          </cell>
          <cell r="M86">
            <v>0</v>
          </cell>
          <cell r="N86">
            <v>15.8</v>
          </cell>
          <cell r="O86">
            <v>0</v>
          </cell>
          <cell r="P86">
            <v>0</v>
          </cell>
          <cell r="Q86">
            <v>5072</v>
          </cell>
          <cell r="R86">
            <v>0</v>
          </cell>
        </row>
        <row r="87">
          <cell r="A87">
            <v>6.06</v>
          </cell>
          <cell r="B87" t="str">
            <v>Flourescent Housing/Base, 40 Watts (Single)</v>
          </cell>
          <cell r="C87" t="str">
            <v>set</v>
          </cell>
          <cell r="D87">
            <v>262.5</v>
          </cell>
          <cell r="E87">
            <v>0</v>
          </cell>
          <cell r="F87">
            <v>250</v>
          </cell>
          <cell r="G87">
            <v>1900</v>
          </cell>
          <cell r="H87">
            <v>4730</v>
          </cell>
          <cell r="I87">
            <v>1881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15.8</v>
          </cell>
          <cell r="O87">
            <v>0</v>
          </cell>
          <cell r="P87">
            <v>0</v>
          </cell>
          <cell r="Q87">
            <v>6656</v>
          </cell>
          <cell r="R87">
            <v>0</v>
          </cell>
        </row>
        <row r="88">
          <cell r="A88">
            <v>6.07</v>
          </cell>
          <cell r="B88" t="str">
            <v>Flourescent Housing/Base, 40 Watts (Double)</v>
          </cell>
          <cell r="C88" t="str">
            <v>set</v>
          </cell>
          <cell r="D88">
            <v>409.5</v>
          </cell>
          <cell r="E88">
            <v>0</v>
          </cell>
          <cell r="F88">
            <v>390</v>
          </cell>
          <cell r="G88">
            <v>1100</v>
          </cell>
          <cell r="H88">
            <v>2712</v>
          </cell>
          <cell r="I88">
            <v>1084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3634</v>
          </cell>
          <cell r="O88">
            <v>0</v>
          </cell>
          <cell r="P88">
            <v>0</v>
          </cell>
          <cell r="Q88">
            <v>3328</v>
          </cell>
          <cell r="R88">
            <v>0</v>
          </cell>
        </row>
        <row r="89">
          <cell r="A89">
            <v>7</v>
          </cell>
          <cell r="B89" t="str">
            <v>Electrical Rough-ins</v>
          </cell>
          <cell r="C89" t="str">
            <v>set</v>
          </cell>
          <cell r="D89">
            <v>0</v>
          </cell>
          <cell r="E89">
            <v>0</v>
          </cell>
          <cell r="F89">
            <v>5400</v>
          </cell>
          <cell r="G89">
            <v>1900</v>
          </cell>
          <cell r="H89">
            <v>4730</v>
          </cell>
          <cell r="I89">
            <v>1881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15.8</v>
          </cell>
          <cell r="O89">
            <v>0</v>
          </cell>
          <cell r="P89">
            <v>0</v>
          </cell>
          <cell r="Q89">
            <v>9216</v>
          </cell>
          <cell r="R89">
            <v>0</v>
          </cell>
        </row>
        <row r="90">
          <cell r="A90">
            <v>7.01</v>
          </cell>
          <cell r="B90" t="str">
            <v>Junction Box Metal, 4" x 4"</v>
          </cell>
          <cell r="C90" t="str">
            <v>pc.</v>
          </cell>
          <cell r="D90">
            <v>12.600000000000001</v>
          </cell>
          <cell r="E90">
            <v>0</v>
          </cell>
          <cell r="F90">
            <v>12</v>
          </cell>
          <cell r="G90">
            <v>1900</v>
          </cell>
          <cell r="H90">
            <v>4730</v>
          </cell>
          <cell r="I90">
            <v>1881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15.8</v>
          </cell>
          <cell r="O90">
            <v>0</v>
          </cell>
          <cell r="P90">
            <v>0</v>
          </cell>
          <cell r="Q90">
            <v>6912</v>
          </cell>
          <cell r="R90">
            <v>0</v>
          </cell>
        </row>
        <row r="91">
          <cell r="A91">
            <v>7.02</v>
          </cell>
          <cell r="B91" t="str">
            <v>Utility Box Metal, 2" x 4"</v>
          </cell>
          <cell r="C91" t="str">
            <v>pc.</v>
          </cell>
          <cell r="D91">
            <v>12.600000000000001</v>
          </cell>
          <cell r="E91">
            <v>0</v>
          </cell>
          <cell r="F91">
            <v>12</v>
          </cell>
          <cell r="G91">
            <v>1900</v>
          </cell>
          <cell r="H91">
            <v>4730</v>
          </cell>
          <cell r="I91">
            <v>1881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15.8</v>
          </cell>
          <cell r="O91">
            <v>0</v>
          </cell>
          <cell r="P91">
            <v>0</v>
          </cell>
          <cell r="Q91">
            <v>4608</v>
          </cell>
          <cell r="R91">
            <v>0</v>
          </cell>
        </row>
        <row r="92">
          <cell r="A92">
            <v>7.03</v>
          </cell>
          <cell r="B92" t="str">
            <v>Cutout Box w/ Cover, 3" x 5" x 8"</v>
          </cell>
          <cell r="C92" t="str">
            <v>pc.</v>
          </cell>
          <cell r="D92">
            <v>63</v>
          </cell>
          <cell r="E92">
            <v>0</v>
          </cell>
          <cell r="F92">
            <v>60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912</v>
          </cell>
          <cell r="R92">
            <v>0</v>
          </cell>
        </row>
        <row r="93">
          <cell r="A93">
            <v>7.04</v>
          </cell>
          <cell r="B93" t="str">
            <v>1-Gang Plate Cover (Veto Brand)</v>
          </cell>
          <cell r="C93" t="str">
            <v>pc.</v>
          </cell>
          <cell r="D93">
            <v>15.75</v>
          </cell>
          <cell r="E93">
            <v>0</v>
          </cell>
          <cell r="F93">
            <v>15</v>
          </cell>
          <cell r="G93">
            <v>1900</v>
          </cell>
          <cell r="H93">
            <v>4730</v>
          </cell>
          <cell r="I93">
            <v>1881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15.8</v>
          </cell>
          <cell r="O93">
            <v>0</v>
          </cell>
          <cell r="P93">
            <v>0</v>
          </cell>
          <cell r="Q93">
            <v>576</v>
          </cell>
          <cell r="R93">
            <v>0</v>
          </cell>
        </row>
        <row r="94">
          <cell r="A94">
            <v>7.05</v>
          </cell>
          <cell r="B94" t="str">
            <v>2-Gang Plate Cover (Veto Brand)</v>
          </cell>
          <cell r="C94" t="str">
            <v>pc.</v>
          </cell>
          <cell r="D94">
            <v>15.75</v>
          </cell>
          <cell r="E94">
            <v>0</v>
          </cell>
          <cell r="F94">
            <v>15</v>
          </cell>
          <cell r="G94">
            <v>1900</v>
          </cell>
          <cell r="H94">
            <v>4730</v>
          </cell>
          <cell r="I94">
            <v>1881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15.8</v>
          </cell>
          <cell r="O94">
            <v>0</v>
          </cell>
          <cell r="P94">
            <v>0</v>
          </cell>
          <cell r="Q94">
            <v>11520</v>
          </cell>
          <cell r="R94">
            <v>0</v>
          </cell>
        </row>
        <row r="95">
          <cell r="A95">
            <v>7.06</v>
          </cell>
          <cell r="B95" t="str">
            <v>Conduit Elbow, 1" dia.</v>
          </cell>
          <cell r="C95" t="str">
            <v>pc.</v>
          </cell>
          <cell r="D95">
            <v>51.45</v>
          </cell>
          <cell r="E95">
            <v>0</v>
          </cell>
          <cell r="F95">
            <v>49</v>
          </cell>
          <cell r="G95" t="str">
            <v/>
          </cell>
          <cell r="H95">
            <v>4730</v>
          </cell>
          <cell r="I95">
            <v>1881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15.8</v>
          </cell>
          <cell r="O95">
            <v>0</v>
          </cell>
          <cell r="P95">
            <v>0</v>
          </cell>
          <cell r="Q95">
            <v>6048</v>
          </cell>
          <cell r="R95">
            <v>0</v>
          </cell>
        </row>
        <row r="96">
          <cell r="A96">
            <v>7.07</v>
          </cell>
          <cell r="B96" t="str">
            <v>Convenience Outlet, Duplex</v>
          </cell>
          <cell r="C96" t="str">
            <v>pc.</v>
          </cell>
          <cell r="D96">
            <v>56.7</v>
          </cell>
          <cell r="E96">
            <v>0</v>
          </cell>
          <cell r="F96">
            <v>54</v>
          </cell>
          <cell r="G96">
            <v>1900</v>
          </cell>
          <cell r="H96">
            <v>4730</v>
          </cell>
          <cell r="I96">
            <v>1881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15.8</v>
          </cell>
          <cell r="O96">
            <v>0</v>
          </cell>
          <cell r="P96">
            <v>0</v>
          </cell>
          <cell r="Q96">
            <v>3744</v>
          </cell>
          <cell r="R96">
            <v>0</v>
          </cell>
        </row>
        <row r="97">
          <cell r="A97">
            <v>7.08</v>
          </cell>
          <cell r="B97" t="str">
            <v>Porcelain Receptacle, 2" dia.</v>
          </cell>
          <cell r="C97" t="str">
            <v>pc.</v>
          </cell>
          <cell r="D97">
            <v>10.5</v>
          </cell>
          <cell r="E97">
            <v>0</v>
          </cell>
          <cell r="F97">
            <v>10</v>
          </cell>
          <cell r="G97">
            <v>1900</v>
          </cell>
          <cell r="H97">
            <v>4730</v>
          </cell>
          <cell r="I97">
            <v>1881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15.8</v>
          </cell>
          <cell r="O97">
            <v>0</v>
          </cell>
          <cell r="P97">
            <v>0</v>
          </cell>
          <cell r="Q97">
            <v>1344</v>
          </cell>
          <cell r="R97">
            <v>0</v>
          </cell>
        </row>
        <row r="98">
          <cell r="A98">
            <v>7.09</v>
          </cell>
          <cell r="B98" t="str">
            <v>Safety Switch, Flush type</v>
          </cell>
          <cell r="C98" t="str">
            <v>pc.</v>
          </cell>
          <cell r="D98">
            <v>420</v>
          </cell>
          <cell r="E98">
            <v>0</v>
          </cell>
          <cell r="F98">
            <v>400</v>
          </cell>
          <cell r="G98">
            <v>1900</v>
          </cell>
          <cell r="H98">
            <v>4730</v>
          </cell>
          <cell r="I98">
            <v>1881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15.8</v>
          </cell>
          <cell r="O98">
            <v>0</v>
          </cell>
          <cell r="P98">
            <v>0</v>
          </cell>
          <cell r="Q98">
            <v>3328</v>
          </cell>
          <cell r="R98">
            <v>0</v>
          </cell>
        </row>
        <row r="99">
          <cell r="A99">
            <v>7.1</v>
          </cell>
          <cell r="B99" t="str">
            <v>Switch Outlet, Flush type</v>
          </cell>
          <cell r="C99" t="str">
            <v>pc.</v>
          </cell>
          <cell r="D99">
            <v>52.5</v>
          </cell>
          <cell r="E99">
            <v>0</v>
          </cell>
          <cell r="F99">
            <v>50</v>
          </cell>
          <cell r="G99">
            <v>681.875</v>
          </cell>
          <cell r="H99">
            <v>1752</v>
          </cell>
          <cell r="I99">
            <v>677</v>
          </cell>
          <cell r="J99">
            <v>10.91</v>
          </cell>
          <cell r="K99">
            <v>62.5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3367.5</v>
          </cell>
          <cell r="R99">
            <v>0</v>
          </cell>
        </row>
        <row r="100">
          <cell r="A100">
            <v>7.11</v>
          </cell>
          <cell r="B100" t="str">
            <v>Weather-proof Outlet, Double (Eagle)</v>
          </cell>
          <cell r="C100" t="str">
            <v>pc.</v>
          </cell>
          <cell r="D100">
            <v>173.25</v>
          </cell>
          <cell r="E100">
            <v>0</v>
          </cell>
          <cell r="F100">
            <v>165</v>
          </cell>
          <cell r="G100" t="str">
            <v/>
          </cell>
          <cell r="H100">
            <v>1752</v>
          </cell>
          <cell r="I100">
            <v>677</v>
          </cell>
          <cell r="J100">
            <v>10.91</v>
          </cell>
          <cell r="K100">
            <v>62.5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6000</v>
          </cell>
          <cell r="R100">
            <v>0</v>
          </cell>
        </row>
        <row r="101">
          <cell r="A101">
            <v>7.12</v>
          </cell>
          <cell r="B101" t="str">
            <v>Weather-proof Outlet, Single (Eagle)</v>
          </cell>
          <cell r="C101" t="str">
            <v>pc.</v>
          </cell>
          <cell r="D101">
            <v>157.5</v>
          </cell>
          <cell r="E101">
            <v>0</v>
          </cell>
          <cell r="F101">
            <v>150</v>
          </cell>
          <cell r="G101">
            <v>968.75</v>
          </cell>
          <cell r="H101">
            <v>2293</v>
          </cell>
          <cell r="I101">
            <v>785</v>
          </cell>
          <cell r="J101">
            <v>15.5</v>
          </cell>
          <cell r="K101">
            <v>62.5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5800</v>
          </cell>
          <cell r="R101">
            <v>0</v>
          </cell>
        </row>
        <row r="102">
          <cell r="A102">
            <v>7.13</v>
          </cell>
          <cell r="B102" t="str">
            <v>THW Wire # 4, 22 mm2</v>
          </cell>
          <cell r="C102" t="str">
            <v>l-m</v>
          </cell>
          <cell r="D102">
            <v>31.5</v>
          </cell>
          <cell r="E102">
            <v>0</v>
          </cell>
          <cell r="F102">
            <v>30</v>
          </cell>
          <cell r="G102">
            <v>968.75</v>
          </cell>
          <cell r="H102">
            <v>2293</v>
          </cell>
          <cell r="I102">
            <v>785</v>
          </cell>
          <cell r="J102">
            <v>15.5</v>
          </cell>
          <cell r="K102">
            <v>62.5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6500</v>
          </cell>
          <cell r="R102">
            <v>0</v>
          </cell>
        </row>
        <row r="103">
          <cell r="A103">
            <v>7.14</v>
          </cell>
          <cell r="B103" t="str">
            <v>THW Wire # 12, 3.5 mm2</v>
          </cell>
          <cell r="C103" t="str">
            <v>roll</v>
          </cell>
          <cell r="D103">
            <v>1417.5</v>
          </cell>
          <cell r="E103">
            <v>0</v>
          </cell>
          <cell r="F103">
            <v>1350</v>
          </cell>
          <cell r="G103">
            <v>968.75</v>
          </cell>
          <cell r="H103">
            <v>2293</v>
          </cell>
          <cell r="I103">
            <v>785</v>
          </cell>
          <cell r="J103">
            <v>15.5</v>
          </cell>
          <cell r="K103">
            <v>62.5</v>
          </cell>
          <cell r="L103" t="str">
            <v/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5500</v>
          </cell>
          <cell r="R103">
            <v>0</v>
          </cell>
        </row>
        <row r="104">
          <cell r="A104">
            <v>7.15</v>
          </cell>
          <cell r="B104" t="str">
            <v>Bare Copper Wire, 5.5 mm2</v>
          </cell>
          <cell r="C104" t="str">
            <v>l-m</v>
          </cell>
          <cell r="D104">
            <v>5.25</v>
          </cell>
          <cell r="E104">
            <v>0</v>
          </cell>
          <cell r="F104">
            <v>5</v>
          </cell>
          <cell r="G104">
            <v>1900</v>
          </cell>
          <cell r="H104">
            <v>4730</v>
          </cell>
          <cell r="I104">
            <v>1881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15.8</v>
          </cell>
          <cell r="O104">
            <v>0</v>
          </cell>
          <cell r="P104">
            <v>0</v>
          </cell>
          <cell r="Q104">
            <v>5750</v>
          </cell>
          <cell r="R104">
            <v>0</v>
          </cell>
        </row>
        <row r="105">
          <cell r="A105">
            <v>7.16</v>
          </cell>
          <cell r="B105" t="str">
            <v>Grounding Rod, 3 m x 20 mm dia.</v>
          </cell>
          <cell r="C105" t="str">
            <v>pc.</v>
          </cell>
          <cell r="D105">
            <v>157.5</v>
          </cell>
          <cell r="E105">
            <v>0</v>
          </cell>
          <cell r="F105">
            <v>150</v>
          </cell>
          <cell r="G105" t="str">
            <v/>
          </cell>
          <cell r="H105">
            <v>4730</v>
          </cell>
          <cell r="I105">
            <v>1881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15.8</v>
          </cell>
          <cell r="O105">
            <v>0</v>
          </cell>
          <cell r="P105">
            <v>0</v>
          </cell>
          <cell r="Q105">
            <v>4350</v>
          </cell>
          <cell r="R105">
            <v>0</v>
          </cell>
        </row>
        <row r="106">
          <cell r="A106">
            <v>7.17</v>
          </cell>
          <cell r="B106" t="str">
            <v>RSC, 25 mm dia.</v>
          </cell>
          <cell r="C106" t="str">
            <v>pc.</v>
          </cell>
          <cell r="D106">
            <v>141.75</v>
          </cell>
          <cell r="E106">
            <v>0</v>
          </cell>
          <cell r="F106">
            <v>135</v>
          </cell>
          <cell r="G106">
            <v>1900</v>
          </cell>
          <cell r="H106">
            <v>4730</v>
          </cell>
          <cell r="I106">
            <v>1881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15.8</v>
          </cell>
          <cell r="O106">
            <v>0</v>
          </cell>
          <cell r="P106">
            <v>0</v>
          </cell>
          <cell r="Q106">
            <v>3500</v>
          </cell>
          <cell r="R106">
            <v>0</v>
          </cell>
        </row>
        <row r="107">
          <cell r="A107">
            <v>7.18</v>
          </cell>
          <cell r="B107" t="str">
            <v>Single Pole Switch</v>
          </cell>
          <cell r="C107" t="str">
            <v>pc.</v>
          </cell>
          <cell r="D107">
            <v>15.75</v>
          </cell>
          <cell r="E107">
            <v>0</v>
          </cell>
          <cell r="F107">
            <v>15</v>
          </cell>
          <cell r="G107">
            <v>1900</v>
          </cell>
          <cell r="H107">
            <v>4730</v>
          </cell>
          <cell r="I107">
            <v>1881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15.8</v>
          </cell>
          <cell r="O107">
            <v>0</v>
          </cell>
          <cell r="P107">
            <v>0</v>
          </cell>
          <cell r="Q107">
            <v>750</v>
          </cell>
          <cell r="R107">
            <v>0</v>
          </cell>
        </row>
        <row r="108">
          <cell r="A108">
            <v>7.19</v>
          </cell>
          <cell r="B108" t="str">
            <v>Panel Board (4-Branches)</v>
          </cell>
          <cell r="C108" t="str">
            <v>set</v>
          </cell>
          <cell r="D108">
            <v>367.5</v>
          </cell>
          <cell r="E108">
            <v>0</v>
          </cell>
          <cell r="F108">
            <v>350</v>
          </cell>
          <cell r="G108" t="str">
            <v/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A109">
            <v>7.2</v>
          </cell>
          <cell r="B109" t="str">
            <v>Circuit Breaker, 100A, 230V</v>
          </cell>
          <cell r="C109" t="str">
            <v>set</v>
          </cell>
          <cell r="D109">
            <v>525</v>
          </cell>
          <cell r="E109">
            <v>0</v>
          </cell>
          <cell r="F109">
            <v>500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 t="str">
            <v/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65.355443896714348</v>
          </cell>
          <cell r="R109">
            <v>0</v>
          </cell>
        </row>
        <row r="110">
          <cell r="A110">
            <v>7.21</v>
          </cell>
          <cell r="B110" t="str">
            <v>Circuit Breaker, 20A, 230V</v>
          </cell>
          <cell r="C110" t="str">
            <v>set</v>
          </cell>
          <cell r="D110">
            <v>262.5</v>
          </cell>
          <cell r="E110">
            <v>0</v>
          </cell>
          <cell r="F110">
            <v>250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65.355443896714348</v>
          </cell>
          <cell r="R110">
            <v>0</v>
          </cell>
        </row>
        <row r="111">
          <cell r="A111">
            <v>7.22</v>
          </cell>
          <cell r="B111" t="str">
            <v>Entrance Cap</v>
          </cell>
          <cell r="C111" t="str">
            <v>pc.</v>
          </cell>
          <cell r="D111">
            <v>52.5</v>
          </cell>
          <cell r="E111">
            <v>0</v>
          </cell>
          <cell r="F111">
            <v>50</v>
          </cell>
          <cell r="G111" t="str">
            <v/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40.678228256476721</v>
          </cell>
          <cell r="R111">
            <v>0</v>
          </cell>
        </row>
        <row r="112">
          <cell r="A112">
            <v>7.23</v>
          </cell>
          <cell r="B112" t="str">
            <v>Electrical Tape</v>
          </cell>
          <cell r="C112" t="str">
            <v>pc.</v>
          </cell>
          <cell r="D112">
            <v>31.5</v>
          </cell>
          <cell r="E112">
            <v>0</v>
          </cell>
          <cell r="F112">
            <v>30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40.678228256476721</v>
          </cell>
          <cell r="R112">
            <v>0</v>
          </cell>
        </row>
        <row r="113">
          <cell r="A113">
            <v>7.24</v>
          </cell>
          <cell r="B113" t="str">
            <v>Electrical Installation per Outlet</v>
          </cell>
          <cell r="C113" t="str">
            <v>set</v>
          </cell>
          <cell r="D113">
            <v>0</v>
          </cell>
          <cell r="E113">
            <v>206</v>
          </cell>
          <cell r="F113">
            <v>0</v>
          </cell>
          <cell r="G113">
            <v>200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40.678228256476721</v>
          </cell>
          <cell r="R113">
            <v>0</v>
          </cell>
        </row>
        <row r="114">
          <cell r="A114">
            <v>7.25</v>
          </cell>
          <cell r="B114" t="str">
            <v>Electrical Installation per Safety Switch</v>
          </cell>
          <cell r="C114" t="str">
            <v>set</v>
          </cell>
          <cell r="D114">
            <v>0</v>
          </cell>
          <cell r="E114">
            <v>515</v>
          </cell>
          <cell r="F114">
            <v>0</v>
          </cell>
          <cell r="G114">
            <v>500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40.678228256476721</v>
          </cell>
          <cell r="R114">
            <v>0</v>
          </cell>
        </row>
        <row r="115">
          <cell r="A115">
            <v>8</v>
          </cell>
          <cell r="B115" t="str">
            <v>Filling Materials</v>
          </cell>
          <cell r="C115" t="str">
            <v>kg</v>
          </cell>
          <cell r="D115">
            <v>0</v>
          </cell>
          <cell r="E115">
            <v>0</v>
          </cell>
          <cell r="F115">
            <v>0</v>
          </cell>
          <cell r="G115" t="str">
            <v/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40.678228256476721</v>
          </cell>
          <cell r="R115">
            <v>0</v>
          </cell>
        </row>
        <row r="116">
          <cell r="A116">
            <v>8.01</v>
          </cell>
          <cell r="B116" t="str">
            <v>Escombro</v>
          </cell>
          <cell r="C116" t="str">
            <v>cu. m.</v>
          </cell>
          <cell r="D116">
            <v>315</v>
          </cell>
          <cell r="E116">
            <v>0</v>
          </cell>
          <cell r="F116">
            <v>300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40.678228256476721</v>
          </cell>
          <cell r="R116">
            <v>0</v>
          </cell>
        </row>
        <row r="117">
          <cell r="A117">
            <v>9</v>
          </cell>
          <cell r="B117" t="str">
            <v>Glass &amp; Glazing</v>
          </cell>
          <cell r="C117" t="str">
            <v>kg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40.678228256476721</v>
          </cell>
          <cell r="R117">
            <v>0</v>
          </cell>
        </row>
        <row r="118">
          <cell r="A118" t="str">
            <v>9a</v>
          </cell>
          <cell r="B118" t="str">
            <v>Installation of fixed glass window</v>
          </cell>
          <cell r="C118" t="str">
            <v>sq. m.</v>
          </cell>
          <cell r="D118">
            <v>0</v>
          </cell>
          <cell r="E118">
            <v>88.641800000000003</v>
          </cell>
          <cell r="F118">
            <v>0</v>
          </cell>
          <cell r="G118">
            <v>86.06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40.678228256476721</v>
          </cell>
          <cell r="R118">
            <v>0</v>
          </cell>
        </row>
        <row r="119">
          <cell r="A119">
            <v>9.01</v>
          </cell>
          <cell r="B119" t="str">
            <v>Clear Glass, 2mm x 405mm x 510mm</v>
          </cell>
          <cell r="C119" t="str">
            <v>pc.</v>
          </cell>
          <cell r="D119">
            <v>36.75</v>
          </cell>
          <cell r="E119">
            <v>0</v>
          </cell>
          <cell r="F119">
            <v>35</v>
          </cell>
          <cell r="G119" t="str">
            <v/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30.639308063515426</v>
          </cell>
          <cell r="R119">
            <v>0</v>
          </cell>
        </row>
        <row r="120">
          <cell r="A120">
            <v>9.02</v>
          </cell>
          <cell r="B120" t="str">
            <v>Clear Glass, 3mm x 405mm x 915mm</v>
          </cell>
          <cell r="C120" t="str">
            <v>pc.</v>
          </cell>
          <cell r="D120">
            <v>168</v>
          </cell>
          <cell r="E120">
            <v>0</v>
          </cell>
          <cell r="F120">
            <v>160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30.639308063515426</v>
          </cell>
          <cell r="R120">
            <v>0</v>
          </cell>
        </row>
        <row r="121">
          <cell r="A121">
            <v>9.0299999999999994</v>
          </cell>
          <cell r="B121" t="str">
            <v>Clear Glass, 3mm x 610mm x 1220mm</v>
          </cell>
          <cell r="C121" t="str">
            <v>pc.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30.639308063515426</v>
          </cell>
          <cell r="R121">
            <v>0</v>
          </cell>
        </row>
        <row r="122">
          <cell r="A122">
            <v>9.0399999999999991</v>
          </cell>
          <cell r="B122" t="str">
            <v>Clear Glass, 5.5mm x 1220mm x 1525mm</v>
          </cell>
          <cell r="C122" t="str">
            <v>pc.</v>
          </cell>
          <cell r="D122">
            <v>603.75</v>
          </cell>
          <cell r="E122">
            <v>0</v>
          </cell>
          <cell r="F122">
            <v>575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A123">
            <v>9.0500000000000007</v>
          </cell>
          <cell r="B123" t="str">
            <v>Clear Glass, 5.5mm x 1220mm x 2135mm</v>
          </cell>
          <cell r="C123" t="str">
            <v>pc.</v>
          </cell>
          <cell r="D123">
            <v>31.5</v>
          </cell>
          <cell r="E123">
            <v>0</v>
          </cell>
          <cell r="F123">
            <v>30</v>
          </cell>
          <cell r="G123" t="str">
            <v/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</row>
        <row r="124">
          <cell r="A124">
            <v>9.06</v>
          </cell>
          <cell r="B124" t="str">
            <v>Clear Glass, 5mm x 1220mm x 1200mm</v>
          </cell>
          <cell r="C124" t="str">
            <v>pc.</v>
          </cell>
          <cell r="D124">
            <v>437.85</v>
          </cell>
          <cell r="E124">
            <v>0</v>
          </cell>
          <cell r="F124">
            <v>417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</row>
        <row r="125">
          <cell r="A125">
            <v>9.07</v>
          </cell>
          <cell r="B125" t="str">
            <v>Clear Glass Table, 6mm x 50mm x 100mm</v>
          </cell>
          <cell r="C125" t="str">
            <v>pc.</v>
          </cell>
          <cell r="D125">
            <v>89.25</v>
          </cell>
          <cell r="E125">
            <v>0</v>
          </cell>
          <cell r="F125">
            <v>85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30.639308063515426</v>
          </cell>
          <cell r="R125">
            <v>0</v>
          </cell>
        </row>
        <row r="126">
          <cell r="A126">
            <v>9.08</v>
          </cell>
          <cell r="B126" t="str">
            <v>Clear Glass Window, 3mm x 50mm x 100mm</v>
          </cell>
          <cell r="C126" t="str">
            <v>pc.</v>
          </cell>
          <cell r="D126">
            <v>40.950000000000003</v>
          </cell>
          <cell r="E126">
            <v>0</v>
          </cell>
          <cell r="F126">
            <v>39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30.639308063515426</v>
          </cell>
          <cell r="R126">
            <v>0</v>
          </cell>
        </row>
        <row r="127">
          <cell r="A127">
            <v>9.09</v>
          </cell>
          <cell r="B127" t="str">
            <v>Figured Glass (Ilang-Ilang) Jalousy, 5.5mm x 100mm x 915mm</v>
          </cell>
          <cell r="C127" t="str">
            <v>pc.</v>
          </cell>
          <cell r="D127">
            <v>31.5</v>
          </cell>
          <cell r="E127">
            <v>0</v>
          </cell>
          <cell r="F127">
            <v>30</v>
          </cell>
          <cell r="G127" t="str">
            <v/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30.639308063515426</v>
          </cell>
          <cell r="R127">
            <v>0</v>
          </cell>
        </row>
        <row r="128">
          <cell r="A128">
            <v>9.1</v>
          </cell>
          <cell r="B128" t="str">
            <v>Figured Glass (Ilang-Ilang) Table, 5mm x 915mm x 1220mm</v>
          </cell>
          <cell r="C128" t="str">
            <v>pc.</v>
          </cell>
          <cell r="D128">
            <v>89.25</v>
          </cell>
          <cell r="E128">
            <v>0</v>
          </cell>
          <cell r="F128">
            <v>85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30.639308063515426</v>
          </cell>
          <cell r="R128">
            <v>0</v>
          </cell>
        </row>
        <row r="129">
          <cell r="A129">
            <v>9.11</v>
          </cell>
          <cell r="B129" t="str">
            <v>Imported Bronze Float,   6mm</v>
          </cell>
          <cell r="C129" t="str">
            <v>sq. ft.</v>
          </cell>
          <cell r="D129">
            <v>42</v>
          </cell>
          <cell r="E129">
            <v>0</v>
          </cell>
          <cell r="F129">
            <v>40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141.10182038293385</v>
          </cell>
          <cell r="R129">
            <v>0</v>
          </cell>
        </row>
        <row r="130">
          <cell r="A130">
            <v>9.1199999999999992</v>
          </cell>
          <cell r="B130" t="str">
            <v>Imported Bronze Float, 10mm</v>
          </cell>
          <cell r="C130" t="str">
            <v>sq. ft.</v>
          </cell>
          <cell r="D130">
            <v>89.25</v>
          </cell>
          <cell r="E130">
            <v>0</v>
          </cell>
          <cell r="F130">
            <v>85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203.18662135142475</v>
          </cell>
          <cell r="R130">
            <v>0</v>
          </cell>
        </row>
        <row r="131">
          <cell r="A131">
            <v>9.1300000000000008</v>
          </cell>
          <cell r="B131" t="str">
            <v>Imported Bronze Float, 12mm</v>
          </cell>
          <cell r="C131" t="str">
            <v>sq. ft.</v>
          </cell>
          <cell r="D131">
            <v>105</v>
          </cell>
          <cell r="E131">
            <v>0</v>
          </cell>
          <cell r="F131">
            <v>100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361.22066018031069</v>
          </cell>
          <cell r="R131">
            <v>0</v>
          </cell>
        </row>
        <row r="132">
          <cell r="A132">
            <v>9.14</v>
          </cell>
          <cell r="B132" t="str">
            <v>Imported Clear Float,   6mm</v>
          </cell>
          <cell r="C132" t="str">
            <v>sq. ft.</v>
          </cell>
          <cell r="D132">
            <v>36.75</v>
          </cell>
          <cell r="E132">
            <v>0</v>
          </cell>
          <cell r="F132">
            <v>35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 t="str">
            <v/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141</v>
          </cell>
          <cell r="R132">
            <v>0</v>
          </cell>
        </row>
        <row r="133">
          <cell r="A133">
            <v>9.15</v>
          </cell>
          <cell r="B133" t="str">
            <v>Imported Clear Float, 10mm</v>
          </cell>
          <cell r="C133" t="str">
            <v>sq. ft.</v>
          </cell>
          <cell r="D133">
            <v>78.75</v>
          </cell>
          <cell r="E133">
            <v>0</v>
          </cell>
          <cell r="F133">
            <v>75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218</v>
          </cell>
          <cell r="R133">
            <v>0</v>
          </cell>
        </row>
        <row r="134">
          <cell r="A134">
            <v>9.16</v>
          </cell>
          <cell r="B134" t="str">
            <v>Imported Clear Float, 12mm</v>
          </cell>
          <cell r="C134" t="str">
            <v>sq. ft.</v>
          </cell>
          <cell r="D134">
            <v>105.315</v>
          </cell>
          <cell r="E134">
            <v>0</v>
          </cell>
          <cell r="F134">
            <v>100.3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620</v>
          </cell>
          <cell r="R134">
            <v>0</v>
          </cell>
        </row>
        <row r="135">
          <cell r="A135">
            <v>9.17</v>
          </cell>
          <cell r="B135" t="str">
            <v>Imported Mirror (Plain), 6mm</v>
          </cell>
          <cell r="C135" t="str">
            <v>sq. ft.</v>
          </cell>
          <cell r="D135">
            <v>67.62</v>
          </cell>
          <cell r="E135">
            <v>0</v>
          </cell>
          <cell r="F135">
            <v>64.400000000000006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797.91666666666663</v>
          </cell>
          <cell r="Q135">
            <v>10500</v>
          </cell>
          <cell r="R135">
            <v>0.27415143603133157</v>
          </cell>
        </row>
        <row r="136">
          <cell r="A136">
            <v>9.18</v>
          </cell>
          <cell r="B136" t="str">
            <v>Clear Glass, 3mm x 300mm x 900mm</v>
          </cell>
          <cell r="C136" t="str">
            <v>pc.</v>
          </cell>
          <cell r="D136">
            <v>122.85000000000001</v>
          </cell>
          <cell r="E136">
            <v>0</v>
          </cell>
          <cell r="F136">
            <v>117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930</v>
          </cell>
          <cell r="Q136">
            <v>9300</v>
          </cell>
          <cell r="R136">
            <v>0</v>
          </cell>
        </row>
        <row r="137">
          <cell r="A137">
            <v>9.19</v>
          </cell>
          <cell r="B137" t="str">
            <v>Clear Glass, 3mm x 300mm x 600mm</v>
          </cell>
          <cell r="C137" t="str">
            <v>pc.</v>
          </cell>
          <cell r="D137">
            <v>81.900000000000006</v>
          </cell>
          <cell r="E137">
            <v>0</v>
          </cell>
          <cell r="F137">
            <v>78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961.11111111111109</v>
          </cell>
          <cell r="Q137">
            <v>8635</v>
          </cell>
          <cell r="R137">
            <v>0</v>
          </cell>
        </row>
        <row r="138">
          <cell r="A138">
            <v>10</v>
          </cell>
          <cell r="B138" t="str">
            <v>Hardware</v>
          </cell>
          <cell r="C138" t="str">
            <v>pc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898.33333333333337</v>
          </cell>
          <cell r="Q138">
            <v>5390</v>
          </cell>
          <cell r="R138">
            <v>0</v>
          </cell>
        </row>
        <row r="139">
          <cell r="A139" t="str">
            <v>10a</v>
          </cell>
          <cell r="B139" t="str">
            <v>Installation of Welded Wire</v>
          </cell>
          <cell r="C139" t="str">
            <v>sq. m.</v>
          </cell>
          <cell r="D139">
            <v>0</v>
          </cell>
          <cell r="E139">
            <v>9.5068999999999999</v>
          </cell>
          <cell r="F139">
            <v>0</v>
          </cell>
          <cell r="G139">
            <v>9.23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A140">
            <v>10.01</v>
          </cell>
          <cell r="B140" t="str">
            <v>Barbed Wire, 20 kgs/roll</v>
          </cell>
          <cell r="C140" t="str">
            <v>roll</v>
          </cell>
          <cell r="D140">
            <v>525</v>
          </cell>
          <cell r="E140">
            <v>0</v>
          </cell>
          <cell r="F140">
            <v>500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3587.3611111111109</v>
          </cell>
          <cell r="Q140">
            <v>2640</v>
          </cell>
          <cell r="R140">
            <v>0</v>
          </cell>
        </row>
        <row r="141">
          <cell r="A141">
            <v>10.02</v>
          </cell>
          <cell r="B141" t="str">
            <v>Butt Hinges, 3" x 3"</v>
          </cell>
          <cell r="C141" t="str">
            <v>pc.</v>
          </cell>
          <cell r="D141">
            <v>18.900000000000002</v>
          </cell>
          <cell r="E141">
            <v>0</v>
          </cell>
          <cell r="F141">
            <v>18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1085</v>
          </cell>
          <cell r="R141">
            <v>0</v>
          </cell>
        </row>
        <row r="142">
          <cell r="A142">
            <v>10.029999999999999</v>
          </cell>
          <cell r="B142" t="str">
            <v>Butt Hinges, 4" x 4"</v>
          </cell>
          <cell r="C142" t="str">
            <v>pc.</v>
          </cell>
          <cell r="D142">
            <v>31.5</v>
          </cell>
          <cell r="E142">
            <v>0</v>
          </cell>
          <cell r="F142">
            <v>30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60</v>
          </cell>
          <cell r="R142">
            <v>0</v>
          </cell>
        </row>
        <row r="143">
          <cell r="A143">
            <v>10.039999999999999</v>
          </cell>
          <cell r="B143" t="str">
            <v>Door Lockset (Alpha/epo), Bathroom</v>
          </cell>
          <cell r="C143" t="str">
            <v>set</v>
          </cell>
          <cell r="D143">
            <v>161.70000000000002</v>
          </cell>
          <cell r="E143">
            <v>0</v>
          </cell>
          <cell r="F143">
            <v>154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80</v>
          </cell>
          <cell r="R143">
            <v>0</v>
          </cell>
        </row>
        <row r="144">
          <cell r="A144">
            <v>10.050000000000001</v>
          </cell>
          <cell r="B144" t="str">
            <v>Door Lockset (Alpha/epo), Bedroom</v>
          </cell>
          <cell r="C144" t="str">
            <v>set</v>
          </cell>
          <cell r="D144">
            <v>170.1</v>
          </cell>
          <cell r="E144">
            <v>0</v>
          </cell>
          <cell r="F144">
            <v>162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65</v>
          </cell>
          <cell r="R144">
            <v>0</v>
          </cell>
        </row>
        <row r="145">
          <cell r="A145">
            <v>10.06</v>
          </cell>
          <cell r="B145" t="str">
            <v>Door Lockset (Alpha/epo), Entrance</v>
          </cell>
          <cell r="C145" t="str">
            <v>set</v>
          </cell>
          <cell r="D145">
            <v>173.25</v>
          </cell>
          <cell r="E145">
            <v>0</v>
          </cell>
          <cell r="F145">
            <v>165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45</v>
          </cell>
          <cell r="R145">
            <v>0</v>
          </cell>
        </row>
        <row r="146">
          <cell r="A146">
            <v>10.07</v>
          </cell>
          <cell r="B146" t="str">
            <v>Door Lockset (Alpha Brand, Japan), Bedroom</v>
          </cell>
          <cell r="C146" t="str">
            <v>set</v>
          </cell>
          <cell r="D146">
            <v>225.75</v>
          </cell>
          <cell r="E146">
            <v>0</v>
          </cell>
          <cell r="F146">
            <v>215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27</v>
          </cell>
          <cell r="R146">
            <v>0</v>
          </cell>
        </row>
        <row r="147">
          <cell r="A147">
            <v>10.08</v>
          </cell>
          <cell r="B147" t="str">
            <v>Door Lockset (Alpha Brand, Japan), Entrance</v>
          </cell>
          <cell r="C147" t="str">
            <v>set</v>
          </cell>
          <cell r="D147">
            <v>261.45</v>
          </cell>
          <cell r="E147">
            <v>0</v>
          </cell>
          <cell r="F147">
            <v>249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12</v>
          </cell>
          <cell r="R147">
            <v>0</v>
          </cell>
        </row>
        <row r="148">
          <cell r="A148">
            <v>10.09</v>
          </cell>
          <cell r="B148" t="str">
            <v>Door Lockset (Kwikset Brand, US), Bathroom</v>
          </cell>
          <cell r="C148" t="str">
            <v>set</v>
          </cell>
          <cell r="D148">
            <v>787.5</v>
          </cell>
          <cell r="E148">
            <v>0</v>
          </cell>
          <cell r="F148">
            <v>750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</row>
        <row r="149">
          <cell r="A149">
            <v>10.1</v>
          </cell>
          <cell r="B149" t="str">
            <v>Formica, 4' x 8'</v>
          </cell>
          <cell r="C149" t="str">
            <v>pc.</v>
          </cell>
          <cell r="D149">
            <v>472.5</v>
          </cell>
          <cell r="E149">
            <v>0</v>
          </cell>
          <cell r="F149">
            <v>450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</row>
        <row r="150">
          <cell r="A150">
            <v>10.11</v>
          </cell>
          <cell r="B150" t="str">
            <v xml:space="preserve">G.I. Wire #16 </v>
          </cell>
          <cell r="C150" t="str">
            <v>kg.</v>
          </cell>
          <cell r="D150">
            <v>31.5</v>
          </cell>
          <cell r="E150">
            <v>0</v>
          </cell>
          <cell r="F150">
            <v>30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2262</v>
          </cell>
          <cell r="R150">
            <v>0</v>
          </cell>
        </row>
        <row r="151">
          <cell r="A151" t="str">
            <v>10.11a</v>
          </cell>
          <cell r="B151" t="str">
            <v>G.I. Wire #18</v>
          </cell>
          <cell r="C151" t="str">
            <v>kg.</v>
          </cell>
          <cell r="D151">
            <v>36.75</v>
          </cell>
          <cell r="E151">
            <v>0</v>
          </cell>
          <cell r="F151">
            <v>35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1658</v>
          </cell>
          <cell r="R151">
            <v>0</v>
          </cell>
        </row>
        <row r="152">
          <cell r="A152">
            <v>10.119999999999999</v>
          </cell>
          <cell r="B152" t="str">
            <v>Machine Bolts with STD Nuts &amp; Washers, 5/8" dia. x   7"</v>
          </cell>
          <cell r="C152" t="str">
            <v>pc.</v>
          </cell>
          <cell r="D152">
            <v>15.75</v>
          </cell>
          <cell r="E152">
            <v>0</v>
          </cell>
          <cell r="F152">
            <v>15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880</v>
          </cell>
          <cell r="R152">
            <v>0</v>
          </cell>
        </row>
        <row r="153">
          <cell r="A153">
            <v>10.130000000000001</v>
          </cell>
          <cell r="B153" t="str">
            <v>Machine Bolts with STD Nuts &amp; Washers, 5/8" dia. x   8"</v>
          </cell>
          <cell r="C153" t="str">
            <v>pc.</v>
          </cell>
          <cell r="D153">
            <v>18.900000000000002</v>
          </cell>
          <cell r="E153">
            <v>0</v>
          </cell>
          <cell r="F153">
            <v>18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632</v>
          </cell>
          <cell r="R153">
            <v>0</v>
          </cell>
        </row>
        <row r="154">
          <cell r="A154">
            <v>10.14</v>
          </cell>
          <cell r="B154" t="str">
            <v>Machine Bolts with STD Nuts &amp; Washers, 5/8" dia. x 10"</v>
          </cell>
          <cell r="C154" t="str">
            <v>pc.</v>
          </cell>
          <cell r="D154">
            <v>23.1</v>
          </cell>
          <cell r="E154">
            <v>0</v>
          </cell>
          <cell r="F154">
            <v>22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537</v>
          </cell>
          <cell r="R154">
            <v>0</v>
          </cell>
        </row>
        <row r="155">
          <cell r="A155">
            <v>10.15</v>
          </cell>
          <cell r="B155" t="str">
            <v>Machine Bolts with STD Nuts &amp; Washers, 1/2" dia. x  7"</v>
          </cell>
          <cell r="C155" t="str">
            <v>pc.</v>
          </cell>
          <cell r="D155">
            <v>10.5</v>
          </cell>
          <cell r="E155">
            <v>0</v>
          </cell>
          <cell r="F155">
            <v>10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691</v>
          </cell>
          <cell r="R155">
            <v>0</v>
          </cell>
        </row>
        <row r="156">
          <cell r="A156">
            <v>10.16</v>
          </cell>
          <cell r="B156" t="str">
            <v>Machine Bolts with STD Nuts &amp; Washers, 1/2" dia. x  8"</v>
          </cell>
          <cell r="C156" t="str">
            <v>pc.</v>
          </cell>
          <cell r="D156">
            <v>13.65</v>
          </cell>
          <cell r="E156">
            <v>0</v>
          </cell>
          <cell r="F156">
            <v>13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499</v>
          </cell>
          <cell r="R156">
            <v>0</v>
          </cell>
        </row>
        <row r="157">
          <cell r="A157">
            <v>10.17</v>
          </cell>
          <cell r="B157" t="str">
            <v>Muriatic Acid</v>
          </cell>
          <cell r="C157" t="str">
            <v>bottle</v>
          </cell>
          <cell r="D157">
            <v>26.25</v>
          </cell>
          <cell r="E157">
            <v>0</v>
          </cell>
          <cell r="F157">
            <v>25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435</v>
          </cell>
          <cell r="R157">
            <v>0</v>
          </cell>
        </row>
        <row r="158">
          <cell r="A158">
            <v>10.18</v>
          </cell>
          <cell r="B158" t="str">
            <v>Common Wire Nails, 1"</v>
          </cell>
          <cell r="C158" t="str">
            <v>kg.</v>
          </cell>
          <cell r="D158">
            <v>42</v>
          </cell>
          <cell r="E158">
            <v>0</v>
          </cell>
          <cell r="F158">
            <v>40</v>
          </cell>
          <cell r="G158">
            <v>0</v>
          </cell>
          <cell r="H158">
            <v>11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933</v>
          </cell>
          <cell r="R158">
            <v>0</v>
          </cell>
        </row>
        <row r="159">
          <cell r="A159">
            <v>10.19</v>
          </cell>
          <cell r="B159" t="str">
            <v>Common Wire Nails, 2"</v>
          </cell>
          <cell r="C159" t="str">
            <v>kg.</v>
          </cell>
          <cell r="D159">
            <v>31.5</v>
          </cell>
          <cell r="E159">
            <v>0</v>
          </cell>
          <cell r="F159">
            <v>30</v>
          </cell>
          <cell r="G159">
            <v>0</v>
          </cell>
          <cell r="H159">
            <v>11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1391.6</v>
          </cell>
          <cell r="R159">
            <v>0</v>
          </cell>
        </row>
        <row r="160">
          <cell r="A160">
            <v>10.199999999999999</v>
          </cell>
          <cell r="B160" t="str">
            <v>Common Wire Nails, 3"</v>
          </cell>
          <cell r="C160" t="str">
            <v>kg.</v>
          </cell>
          <cell r="D160">
            <v>29.400000000000002</v>
          </cell>
          <cell r="E160">
            <v>0</v>
          </cell>
          <cell r="F160">
            <v>28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67</v>
          </cell>
          <cell r="R160">
            <v>0</v>
          </cell>
        </row>
        <row r="161">
          <cell r="A161">
            <v>10.210000000000001</v>
          </cell>
          <cell r="B161" t="str">
            <v>Concrete Nails, 1"</v>
          </cell>
          <cell r="C161" t="str">
            <v>kg.</v>
          </cell>
          <cell r="D161">
            <v>68.25</v>
          </cell>
          <cell r="E161">
            <v>0</v>
          </cell>
          <cell r="F161">
            <v>65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>
            <v>10.220000000000001</v>
          </cell>
          <cell r="B162" t="str">
            <v>Concrete Nails, 2"</v>
          </cell>
          <cell r="C162" t="str">
            <v>kg.</v>
          </cell>
          <cell r="D162">
            <v>68.25</v>
          </cell>
          <cell r="E162">
            <v>0</v>
          </cell>
          <cell r="F162">
            <v>65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A163" t="str">
            <v>10.22a</v>
          </cell>
          <cell r="B163" t="str">
            <v>Concrete Nails, 3"</v>
          </cell>
          <cell r="C163" t="str">
            <v>kg.</v>
          </cell>
          <cell r="D163">
            <v>68.25</v>
          </cell>
          <cell r="E163">
            <v>0</v>
          </cell>
          <cell r="F163">
            <v>65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</row>
        <row r="164">
          <cell r="A164">
            <v>10.23</v>
          </cell>
          <cell r="B164" t="str">
            <v>Finishing Nails, 1"</v>
          </cell>
          <cell r="C164" t="str">
            <v>kg.</v>
          </cell>
          <cell r="D164">
            <v>36.75</v>
          </cell>
          <cell r="E164">
            <v>0</v>
          </cell>
          <cell r="F164">
            <v>35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</row>
        <row r="165">
          <cell r="A165">
            <v>10.24</v>
          </cell>
          <cell r="B165" t="str">
            <v>Finishing Nails, 2"</v>
          </cell>
          <cell r="C165" t="str">
            <v>kg.</v>
          </cell>
          <cell r="D165">
            <v>31.5</v>
          </cell>
          <cell r="E165">
            <v>0</v>
          </cell>
          <cell r="F165">
            <v>30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</row>
        <row r="166">
          <cell r="A166">
            <v>10.25</v>
          </cell>
          <cell r="B166" t="str">
            <v>Finishing Nails, 3"</v>
          </cell>
          <cell r="C166" t="str">
            <v>kg.</v>
          </cell>
          <cell r="D166">
            <v>31.5</v>
          </cell>
          <cell r="E166">
            <v>0</v>
          </cell>
          <cell r="F166">
            <v>30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</row>
        <row r="167">
          <cell r="A167">
            <v>10.26</v>
          </cell>
          <cell r="B167" t="str">
            <v>Nikolite</v>
          </cell>
          <cell r="C167" t="str">
            <v>pc.</v>
          </cell>
          <cell r="D167">
            <v>27.825000000000003</v>
          </cell>
          <cell r="E167">
            <v>0</v>
          </cell>
          <cell r="F167">
            <v>26.5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383.08571428571429</v>
          </cell>
          <cell r="R167">
            <v>0</v>
          </cell>
        </row>
        <row r="168">
          <cell r="A168">
            <v>10.27</v>
          </cell>
          <cell r="B168" t="str">
            <v>PVC Cement</v>
          </cell>
          <cell r="C168" t="str">
            <v>can</v>
          </cell>
          <cell r="D168">
            <v>147</v>
          </cell>
          <cell r="E168">
            <v>0</v>
          </cell>
          <cell r="F168">
            <v>140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410.85</v>
          </cell>
          <cell r="R168">
            <v>0</v>
          </cell>
        </row>
        <row r="169">
          <cell r="A169">
            <v>10.28</v>
          </cell>
          <cell r="B169" t="str">
            <v>Plastic Roof Cement, Master Brand</v>
          </cell>
          <cell r="C169" t="str">
            <v>gal.</v>
          </cell>
          <cell r="D169">
            <v>136.5</v>
          </cell>
          <cell r="E169">
            <v>0</v>
          </cell>
          <cell r="F169">
            <v>130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456.5</v>
          </cell>
          <cell r="R169">
            <v>0</v>
          </cell>
        </row>
        <row r="170">
          <cell r="A170">
            <v>10.29</v>
          </cell>
          <cell r="B170" t="str">
            <v>Post Strap, 3/16" x 1-1/2" x 20"</v>
          </cell>
          <cell r="C170" t="str">
            <v>pc.</v>
          </cell>
          <cell r="D170">
            <v>47.25</v>
          </cell>
          <cell r="E170">
            <v>0</v>
          </cell>
          <cell r="F170">
            <v>45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547.79999999999995</v>
          </cell>
          <cell r="R170">
            <v>0</v>
          </cell>
        </row>
        <row r="171">
          <cell r="A171">
            <v>10.3</v>
          </cell>
          <cell r="B171" t="str">
            <v>Umbrella Nails</v>
          </cell>
          <cell r="C171" t="str">
            <v>kg.</v>
          </cell>
          <cell r="D171">
            <v>52.5</v>
          </cell>
          <cell r="E171">
            <v>0</v>
          </cell>
          <cell r="F171">
            <v>50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400</v>
          </cell>
          <cell r="R171">
            <v>0</v>
          </cell>
        </row>
        <row r="172">
          <cell r="A172">
            <v>10.31</v>
          </cell>
          <cell r="B172" t="str">
            <v>Rugby</v>
          </cell>
          <cell r="C172" t="str">
            <v>gal.</v>
          </cell>
          <cell r="D172">
            <v>36.75</v>
          </cell>
          <cell r="E172">
            <v>0</v>
          </cell>
          <cell r="F172">
            <v>35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318.14285714285717</v>
          </cell>
          <cell r="R172">
            <v>0</v>
          </cell>
        </row>
        <row r="173">
          <cell r="A173">
            <v>10.32</v>
          </cell>
          <cell r="B173" t="str">
            <v>Teflon Tape</v>
          </cell>
          <cell r="C173" t="str">
            <v>pc.</v>
          </cell>
          <cell r="D173">
            <v>10.5</v>
          </cell>
          <cell r="E173">
            <v>0</v>
          </cell>
          <cell r="F173">
            <v>10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300</v>
          </cell>
          <cell r="R173">
            <v>0</v>
          </cell>
        </row>
        <row r="174">
          <cell r="A174">
            <v>10.33</v>
          </cell>
          <cell r="B174" t="str">
            <v>Tie Rod, 6mm x 6m</v>
          </cell>
          <cell r="C174" t="str">
            <v>pc.</v>
          </cell>
          <cell r="D174">
            <v>29.400000000000002</v>
          </cell>
          <cell r="E174">
            <v>0</v>
          </cell>
          <cell r="F174">
            <v>28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405.71428571428572</v>
          </cell>
          <cell r="R174">
            <v>0</v>
          </cell>
        </row>
        <row r="175">
          <cell r="A175">
            <v>10.34</v>
          </cell>
          <cell r="B175" t="str">
            <v>Turn Buckles, 1/2"</v>
          </cell>
          <cell r="C175" t="str">
            <v>pc.</v>
          </cell>
          <cell r="D175">
            <v>92.4</v>
          </cell>
          <cell r="E175">
            <v>0</v>
          </cell>
          <cell r="F175">
            <v>88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375.71428571428572</v>
          </cell>
          <cell r="R175">
            <v>0</v>
          </cell>
        </row>
        <row r="176">
          <cell r="A176">
            <v>10.35</v>
          </cell>
          <cell r="B176" t="str">
            <v>Turn Buckles, 5/8"</v>
          </cell>
          <cell r="C176" t="str">
            <v>pc.</v>
          </cell>
          <cell r="D176">
            <v>94.5</v>
          </cell>
          <cell r="E176">
            <v>0</v>
          </cell>
          <cell r="F176">
            <v>90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360</v>
          </cell>
          <cell r="Q176">
            <v>450</v>
          </cell>
          <cell r="R176">
            <v>1.25</v>
          </cell>
        </row>
        <row r="177">
          <cell r="A177">
            <v>10.36</v>
          </cell>
          <cell r="B177" t="str">
            <v>Turn Buckles, 3/4"</v>
          </cell>
          <cell r="C177" t="str">
            <v>pc.</v>
          </cell>
          <cell r="D177">
            <v>157.5</v>
          </cell>
          <cell r="E177">
            <v>0</v>
          </cell>
          <cell r="F177">
            <v>150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360</v>
          </cell>
          <cell r="Q177">
            <v>450</v>
          </cell>
          <cell r="R177">
            <v>0</v>
          </cell>
        </row>
        <row r="178">
          <cell r="A178">
            <v>10.37</v>
          </cell>
          <cell r="B178" t="str">
            <v>Welding Rod</v>
          </cell>
          <cell r="C178" t="str">
            <v>kg.</v>
          </cell>
          <cell r="D178">
            <v>68.25</v>
          </cell>
          <cell r="E178">
            <v>0</v>
          </cell>
          <cell r="F178">
            <v>65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468</v>
          </cell>
          <cell r="Q178">
            <v>702</v>
          </cell>
          <cell r="R178">
            <v>0</v>
          </cell>
        </row>
        <row r="179">
          <cell r="A179">
            <v>10.38</v>
          </cell>
          <cell r="B179" t="str">
            <v>Wood Glue</v>
          </cell>
          <cell r="C179" t="str">
            <v>pint</v>
          </cell>
          <cell r="D179">
            <v>36.75</v>
          </cell>
          <cell r="E179">
            <v>0</v>
          </cell>
          <cell r="F179">
            <v>35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605</v>
          </cell>
          <cell r="Q179">
            <v>907.5</v>
          </cell>
          <cell r="R179">
            <v>0</v>
          </cell>
        </row>
        <row r="180">
          <cell r="A180">
            <v>10.39</v>
          </cell>
          <cell r="B180" t="str">
            <v>Welded Wire 1/2"x1/2"</v>
          </cell>
          <cell r="C180" t="str">
            <v>sq. m.</v>
          </cell>
          <cell r="D180">
            <v>45.9375</v>
          </cell>
          <cell r="E180">
            <v>0</v>
          </cell>
          <cell r="F180">
            <v>43.75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468</v>
          </cell>
          <cell r="Q180">
            <v>702</v>
          </cell>
          <cell r="R180">
            <v>0</v>
          </cell>
        </row>
        <row r="181">
          <cell r="A181">
            <v>10.4</v>
          </cell>
          <cell r="B181" t="str">
            <v>Roof Sealant</v>
          </cell>
          <cell r="C181" t="str">
            <v>lit.</v>
          </cell>
          <cell r="D181">
            <v>157.5</v>
          </cell>
          <cell r="E181">
            <v>0</v>
          </cell>
          <cell r="F181">
            <v>150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605</v>
          </cell>
          <cell r="Q181">
            <v>907.5</v>
          </cell>
          <cell r="R181">
            <v>0</v>
          </cell>
        </row>
        <row r="182">
          <cell r="A182">
            <v>10.41</v>
          </cell>
          <cell r="B182" t="str">
            <v>Wood Preservative</v>
          </cell>
          <cell r="C182" t="str">
            <v>unit</v>
          </cell>
          <cell r="D182">
            <v>294</v>
          </cell>
          <cell r="E182">
            <v>0</v>
          </cell>
          <cell r="F182">
            <v>280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600</v>
          </cell>
          <cell r="Q182">
            <v>900</v>
          </cell>
          <cell r="R182">
            <v>0</v>
          </cell>
        </row>
        <row r="183">
          <cell r="A183">
            <v>10.42</v>
          </cell>
          <cell r="B183" t="str">
            <v>Teckscrew (21/2")</v>
          </cell>
          <cell r="C183" t="str">
            <v>pc.</v>
          </cell>
          <cell r="D183">
            <v>2.625</v>
          </cell>
          <cell r="E183">
            <v>0</v>
          </cell>
          <cell r="F183">
            <v>2.5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415</v>
          </cell>
          <cell r="Q183">
            <v>622.5</v>
          </cell>
          <cell r="R183">
            <v>0</v>
          </cell>
        </row>
        <row r="184">
          <cell r="A184">
            <v>10.43</v>
          </cell>
          <cell r="B184" t="str">
            <v>Common Wire Nails, 4"</v>
          </cell>
          <cell r="C184" t="str">
            <v>kg.</v>
          </cell>
          <cell r="D184">
            <v>29.400000000000002</v>
          </cell>
          <cell r="E184">
            <v>0</v>
          </cell>
          <cell r="F184">
            <v>28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605</v>
          </cell>
          <cell r="Q184">
            <v>907.5</v>
          </cell>
          <cell r="R184">
            <v>0</v>
          </cell>
        </row>
        <row r="185">
          <cell r="A185">
            <v>10.44</v>
          </cell>
          <cell r="B185" t="str">
            <v>Blind Rivets</v>
          </cell>
          <cell r="C185" t="str">
            <v>pc.</v>
          </cell>
          <cell r="D185">
            <v>0.52500000000000002</v>
          </cell>
          <cell r="E185">
            <v>0</v>
          </cell>
          <cell r="F185">
            <v>0.5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1525</v>
          </cell>
          <cell r="Q185">
            <v>2287.5</v>
          </cell>
          <cell r="R185">
            <v>0</v>
          </cell>
        </row>
        <row r="186">
          <cell r="A186">
            <v>10.45</v>
          </cell>
          <cell r="B186" t="str">
            <v>Paint Brush #1</v>
          </cell>
          <cell r="C186" t="str">
            <v>pc.</v>
          </cell>
          <cell r="D186">
            <v>15.75</v>
          </cell>
          <cell r="E186">
            <v>0</v>
          </cell>
          <cell r="F186">
            <v>15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600</v>
          </cell>
          <cell r="Q186">
            <v>900</v>
          </cell>
          <cell r="R186">
            <v>0</v>
          </cell>
        </row>
        <row r="187">
          <cell r="A187">
            <v>10.46</v>
          </cell>
          <cell r="B187" t="str">
            <v>Paint Brush #2</v>
          </cell>
          <cell r="C187" t="str">
            <v>pc.</v>
          </cell>
          <cell r="D187">
            <v>26.25</v>
          </cell>
          <cell r="E187">
            <v>0</v>
          </cell>
          <cell r="F187">
            <v>25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105</v>
          </cell>
          <cell r="R187">
            <v>0</v>
          </cell>
        </row>
        <row r="188">
          <cell r="A188">
            <v>10.47</v>
          </cell>
          <cell r="B188" t="str">
            <v>Paint Brush #3</v>
          </cell>
          <cell r="C188" t="str">
            <v>pc.</v>
          </cell>
          <cell r="D188">
            <v>36.75</v>
          </cell>
          <cell r="E188">
            <v>0</v>
          </cell>
          <cell r="F188">
            <v>35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142</v>
          </cell>
          <cell r="R188">
            <v>0</v>
          </cell>
        </row>
        <row r="189">
          <cell r="A189">
            <v>10.48</v>
          </cell>
          <cell r="B189" t="str">
            <v>Paint Brush #4</v>
          </cell>
          <cell r="C189" t="str">
            <v>pc.</v>
          </cell>
          <cell r="D189">
            <v>47.25</v>
          </cell>
          <cell r="E189">
            <v>0</v>
          </cell>
          <cell r="F189">
            <v>45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179.5</v>
          </cell>
          <cell r="R189">
            <v>0</v>
          </cell>
        </row>
        <row r="190">
          <cell r="A190">
            <v>10.49</v>
          </cell>
          <cell r="B190" t="str">
            <v>Roller Brush #6</v>
          </cell>
          <cell r="C190" t="str">
            <v>pc.</v>
          </cell>
          <cell r="D190">
            <v>68.25</v>
          </cell>
          <cell r="E190">
            <v>0</v>
          </cell>
          <cell r="F190">
            <v>65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216.5</v>
          </cell>
          <cell r="R190">
            <v>0</v>
          </cell>
        </row>
        <row r="191">
          <cell r="A191">
            <v>10.5</v>
          </cell>
          <cell r="B191" t="str">
            <v>Roller Brush #7</v>
          </cell>
          <cell r="C191" t="str">
            <v>pc.</v>
          </cell>
          <cell r="D191">
            <v>78.75</v>
          </cell>
          <cell r="E191">
            <v>0</v>
          </cell>
          <cell r="F191">
            <v>75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103.5</v>
          </cell>
          <cell r="R191">
            <v>0</v>
          </cell>
        </row>
        <row r="192">
          <cell r="A192">
            <v>10.51</v>
          </cell>
          <cell r="B192" t="str">
            <v>Sand Paper (100)</v>
          </cell>
          <cell r="C192" t="str">
            <v>pc.</v>
          </cell>
          <cell r="D192">
            <v>8.4</v>
          </cell>
          <cell r="E192">
            <v>0</v>
          </cell>
          <cell r="F192">
            <v>8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141</v>
          </cell>
          <cell r="R192">
            <v>0</v>
          </cell>
        </row>
        <row r="193">
          <cell r="A193">
            <v>10.52</v>
          </cell>
          <cell r="B193" t="str">
            <v>Sand Paper (240)</v>
          </cell>
          <cell r="C193" t="str">
            <v>pc.</v>
          </cell>
          <cell r="D193">
            <v>8.4</v>
          </cell>
          <cell r="E193">
            <v>0</v>
          </cell>
          <cell r="F193">
            <v>8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178</v>
          </cell>
          <cell r="R193">
            <v>0</v>
          </cell>
        </row>
        <row r="194">
          <cell r="A194">
            <v>10.53</v>
          </cell>
          <cell r="B194" t="str">
            <v>Spatula #2</v>
          </cell>
          <cell r="C194" t="str">
            <v>pair</v>
          </cell>
          <cell r="D194">
            <v>26.25</v>
          </cell>
          <cell r="E194">
            <v>0</v>
          </cell>
          <cell r="F194">
            <v>25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215</v>
          </cell>
          <cell r="R194">
            <v>0</v>
          </cell>
        </row>
        <row r="195">
          <cell r="A195">
            <v>10.54</v>
          </cell>
          <cell r="B195" t="str">
            <v>Spatula #4</v>
          </cell>
          <cell r="C195" t="str">
            <v>pair</v>
          </cell>
          <cell r="D195">
            <v>31.5</v>
          </cell>
          <cell r="E195">
            <v>0</v>
          </cell>
          <cell r="F195">
            <v>30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252</v>
          </cell>
          <cell r="R195">
            <v>0</v>
          </cell>
        </row>
        <row r="196">
          <cell r="A196">
            <v>10.55</v>
          </cell>
          <cell r="B196" t="str">
            <v>Paint Tray</v>
          </cell>
          <cell r="C196" t="str">
            <v>pc.</v>
          </cell>
          <cell r="D196">
            <v>157.5</v>
          </cell>
          <cell r="E196">
            <v>0</v>
          </cell>
          <cell r="F196">
            <v>150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1.8</v>
          </cell>
          <cell r="R196">
            <v>0</v>
          </cell>
        </row>
        <row r="197">
          <cell r="A197">
            <v>10.56</v>
          </cell>
          <cell r="B197" t="str">
            <v>Stoffa</v>
          </cell>
          <cell r="C197" t="str">
            <v>kg.</v>
          </cell>
          <cell r="D197">
            <v>42</v>
          </cell>
          <cell r="E197">
            <v>0</v>
          </cell>
          <cell r="F197">
            <v>40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299.75</v>
          </cell>
          <cell r="R197">
            <v>0</v>
          </cell>
        </row>
        <row r="198">
          <cell r="A198">
            <v>10.57</v>
          </cell>
          <cell r="B198" t="str">
            <v>Steel Brush #1</v>
          </cell>
          <cell r="C198" t="str">
            <v>pc.</v>
          </cell>
          <cell r="D198">
            <v>15.75</v>
          </cell>
          <cell r="E198">
            <v>0</v>
          </cell>
          <cell r="F198">
            <v>15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1.35</v>
          </cell>
          <cell r="R198">
            <v>0</v>
          </cell>
        </row>
        <row r="199">
          <cell r="A199">
            <v>10.58</v>
          </cell>
          <cell r="B199" t="str">
            <v>Steel Brush #2</v>
          </cell>
          <cell r="C199" t="str">
            <v>pc.</v>
          </cell>
          <cell r="D199">
            <v>26.25</v>
          </cell>
          <cell r="E199">
            <v>0</v>
          </cell>
          <cell r="F199">
            <v>25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</row>
        <row r="200">
          <cell r="A200">
            <v>11</v>
          </cell>
          <cell r="B200" t="str">
            <v>Marble</v>
          </cell>
          <cell r="C200" t="str">
            <v>kg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60</v>
          </cell>
          <cell r="R200">
            <v>0</v>
          </cell>
        </row>
        <row r="201">
          <cell r="A201">
            <v>12</v>
          </cell>
          <cell r="B201" t="str">
            <v>Others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</row>
        <row r="202">
          <cell r="A202">
            <v>12.01</v>
          </cell>
          <cell r="B202" t="str">
            <v>Cabinet Pull, Ordinary</v>
          </cell>
          <cell r="C202" t="str">
            <v>pc.</v>
          </cell>
          <cell r="D202">
            <v>10.5</v>
          </cell>
          <cell r="E202">
            <v>0</v>
          </cell>
          <cell r="F202">
            <v>10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</row>
        <row r="203">
          <cell r="A203">
            <v>12.02</v>
          </cell>
          <cell r="B203" t="str">
            <v>Roller Catches</v>
          </cell>
          <cell r="C203" t="str">
            <v>pc.</v>
          </cell>
          <cell r="D203">
            <v>5.25</v>
          </cell>
          <cell r="E203">
            <v>0</v>
          </cell>
          <cell r="F203">
            <v>5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310</v>
          </cell>
          <cell r="R203">
            <v>0</v>
          </cell>
        </row>
        <row r="204">
          <cell r="A204">
            <v>12.03</v>
          </cell>
          <cell r="B204" t="str">
            <v>Bunker</v>
          </cell>
          <cell r="C204" t="str">
            <v>lit.</v>
          </cell>
          <cell r="D204">
            <v>4.9770000000000003</v>
          </cell>
          <cell r="E204">
            <v>0</v>
          </cell>
          <cell r="F204">
            <v>4.74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520</v>
          </cell>
          <cell r="R204">
            <v>0</v>
          </cell>
        </row>
        <row r="205">
          <cell r="A205">
            <v>12.04</v>
          </cell>
          <cell r="B205" t="str">
            <v>Diesel</v>
          </cell>
          <cell r="C205" t="str">
            <v>lit.</v>
          </cell>
          <cell r="D205">
            <v>9.4919999999999991</v>
          </cell>
          <cell r="E205">
            <v>0</v>
          </cell>
          <cell r="F205">
            <v>9.0399999999999991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516.875</v>
          </cell>
          <cell r="R205">
            <v>0</v>
          </cell>
        </row>
        <row r="206">
          <cell r="A206">
            <v>12.05</v>
          </cell>
          <cell r="B206" t="str">
            <v>Gasoline, Premium</v>
          </cell>
          <cell r="C206" t="str">
            <v>lit.</v>
          </cell>
          <cell r="D206">
            <v>13.534500000000001</v>
          </cell>
          <cell r="E206">
            <v>0</v>
          </cell>
          <cell r="F206">
            <v>12.89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850</v>
          </cell>
          <cell r="R206">
            <v>0</v>
          </cell>
        </row>
        <row r="207">
          <cell r="A207">
            <v>12.06</v>
          </cell>
          <cell r="B207" t="str">
            <v>Gasoline, Regular</v>
          </cell>
          <cell r="C207" t="str">
            <v>lit.</v>
          </cell>
          <cell r="D207">
            <v>12.232500000000002</v>
          </cell>
          <cell r="E207">
            <v>0</v>
          </cell>
          <cell r="F207">
            <v>11.65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380</v>
          </cell>
          <cell r="R207">
            <v>0</v>
          </cell>
        </row>
        <row r="208">
          <cell r="A208">
            <v>12.07</v>
          </cell>
          <cell r="B208" t="str">
            <v>Grease</v>
          </cell>
          <cell r="C208" t="str">
            <v>pale</v>
          </cell>
          <cell r="D208">
            <v>1139.691</v>
          </cell>
          <cell r="E208">
            <v>0</v>
          </cell>
          <cell r="F208">
            <v>1085.42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650</v>
          </cell>
          <cell r="R208">
            <v>0</v>
          </cell>
        </row>
        <row r="209">
          <cell r="A209">
            <v>12.08</v>
          </cell>
          <cell r="B209" t="str">
            <v>Precast Guardrail</v>
          </cell>
          <cell r="C209" t="str">
            <v>pc.</v>
          </cell>
          <cell r="D209">
            <v>367.5</v>
          </cell>
          <cell r="E209">
            <v>0</v>
          </cell>
          <cell r="F209">
            <v>350</v>
          </cell>
          <cell r="G209">
            <v>0</v>
          </cell>
          <cell r="H209">
            <v>258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1050</v>
          </cell>
          <cell r="R209">
            <v>0</v>
          </cell>
        </row>
        <row r="210">
          <cell r="A210">
            <v>13</v>
          </cell>
          <cell r="B210" t="str">
            <v>Paints</v>
          </cell>
          <cell r="C210" t="str">
            <v>pc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540</v>
          </cell>
          <cell r="R210">
            <v>0</v>
          </cell>
        </row>
        <row r="211">
          <cell r="A211" t="str">
            <v>13a</v>
          </cell>
          <cell r="B211" t="str">
            <v>Painting</v>
          </cell>
          <cell r="C211" t="str">
            <v>sq. m.</v>
          </cell>
          <cell r="D211">
            <v>0</v>
          </cell>
          <cell r="E211">
            <v>11.103399999999999</v>
          </cell>
          <cell r="F211">
            <v>0</v>
          </cell>
          <cell r="G211">
            <v>10.78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390</v>
          </cell>
          <cell r="R211">
            <v>0</v>
          </cell>
        </row>
        <row r="212">
          <cell r="A212" t="str">
            <v>13b</v>
          </cell>
          <cell r="B212" t="str">
            <v>Painting of structural steel</v>
          </cell>
          <cell r="C212" t="str">
            <v>kg.</v>
          </cell>
          <cell r="D212">
            <v>0</v>
          </cell>
          <cell r="E212">
            <v>0.77249999999999996</v>
          </cell>
          <cell r="F212">
            <v>0</v>
          </cell>
          <cell r="G212">
            <v>0.75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</row>
        <row r="213">
          <cell r="A213" t="str">
            <v>13c</v>
          </cell>
          <cell r="B213" t="str">
            <v>Varnishing</v>
          </cell>
          <cell r="C213" t="str">
            <v>sq. m.</v>
          </cell>
          <cell r="D213">
            <v>0</v>
          </cell>
          <cell r="E213">
            <v>16.6448</v>
          </cell>
          <cell r="F213">
            <v>0</v>
          </cell>
          <cell r="G213">
            <v>16.16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</row>
        <row r="214">
          <cell r="A214" t="str">
            <v>13.01a</v>
          </cell>
          <cell r="B214" t="str">
            <v>Acri-color</v>
          </cell>
          <cell r="C214" t="str">
            <v>gal.</v>
          </cell>
          <cell r="D214">
            <v>210</v>
          </cell>
          <cell r="E214">
            <v>0</v>
          </cell>
          <cell r="F214">
            <v>200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120</v>
          </cell>
          <cell r="R214">
            <v>0</v>
          </cell>
        </row>
        <row r="215">
          <cell r="A215">
            <v>13.01</v>
          </cell>
          <cell r="B215" t="str">
            <v>Acri-color, Dutch Boy</v>
          </cell>
          <cell r="C215" t="str">
            <v>gal.</v>
          </cell>
          <cell r="D215">
            <v>210</v>
          </cell>
          <cell r="E215">
            <v>0</v>
          </cell>
          <cell r="F215">
            <v>200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120</v>
          </cell>
          <cell r="R215">
            <v>0</v>
          </cell>
        </row>
        <row r="216">
          <cell r="A216">
            <v>13.02</v>
          </cell>
          <cell r="B216" t="str">
            <v>Calsomine Powder</v>
          </cell>
          <cell r="C216" t="str">
            <v>kg.</v>
          </cell>
          <cell r="D216">
            <v>6.3000000000000007</v>
          </cell>
          <cell r="E216">
            <v>0</v>
          </cell>
          <cell r="F216">
            <v>6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45.32</v>
          </cell>
          <cell r="R216">
            <v>0</v>
          </cell>
        </row>
        <row r="217">
          <cell r="A217" t="str">
            <v>13.03a</v>
          </cell>
          <cell r="B217" t="str">
            <v>Enamel, Flat Wall</v>
          </cell>
          <cell r="C217" t="str">
            <v>gal.</v>
          </cell>
          <cell r="D217">
            <v>273</v>
          </cell>
          <cell r="E217">
            <v>0</v>
          </cell>
          <cell r="F217">
            <v>260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61.866666666666667</v>
          </cell>
          <cell r="R217">
            <v>0</v>
          </cell>
        </row>
        <row r="218">
          <cell r="A218">
            <v>13.03</v>
          </cell>
          <cell r="B218" t="str">
            <v>Enamel, Flat Wall, Boysen</v>
          </cell>
          <cell r="C218" t="str">
            <v>gal.</v>
          </cell>
          <cell r="D218">
            <v>273</v>
          </cell>
          <cell r="E218">
            <v>0</v>
          </cell>
          <cell r="F218">
            <v>260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245</v>
          </cell>
          <cell r="R218">
            <v>0</v>
          </cell>
        </row>
        <row r="219">
          <cell r="A219">
            <v>13.04</v>
          </cell>
          <cell r="B219" t="str">
            <v>Enamel, Flat Wall, Dutch Boy</v>
          </cell>
          <cell r="C219" t="str">
            <v>gal.</v>
          </cell>
          <cell r="D219">
            <v>273</v>
          </cell>
          <cell r="E219">
            <v>0</v>
          </cell>
          <cell r="F219">
            <v>260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36</v>
          </cell>
          <cell r="R219">
            <v>0</v>
          </cell>
        </row>
        <row r="220">
          <cell r="A220">
            <v>13.05</v>
          </cell>
          <cell r="B220" t="str">
            <v>Enamel, Flat Wall, Nation</v>
          </cell>
          <cell r="C220" t="str">
            <v>gal.</v>
          </cell>
          <cell r="D220">
            <v>225.75</v>
          </cell>
          <cell r="E220">
            <v>0</v>
          </cell>
          <cell r="F220">
            <v>215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279</v>
          </cell>
          <cell r="R220">
            <v>0</v>
          </cell>
        </row>
        <row r="221">
          <cell r="A221">
            <v>13.06</v>
          </cell>
          <cell r="B221" t="str">
            <v>Enamel, Flat Wall, Sinclair</v>
          </cell>
          <cell r="C221" t="str">
            <v>gal.</v>
          </cell>
          <cell r="D221">
            <v>241.5</v>
          </cell>
          <cell r="E221">
            <v>0</v>
          </cell>
          <cell r="F221">
            <v>230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325</v>
          </cell>
          <cell r="R221">
            <v>0</v>
          </cell>
        </row>
        <row r="222">
          <cell r="A222" t="str">
            <v>13.07a</v>
          </cell>
          <cell r="B222" t="str">
            <v>Enamel, Quick Dry, White</v>
          </cell>
          <cell r="C222" t="str">
            <v>gal.</v>
          </cell>
          <cell r="D222">
            <v>325.5</v>
          </cell>
          <cell r="E222">
            <v>0</v>
          </cell>
          <cell r="F222">
            <v>310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352.5</v>
          </cell>
          <cell r="R222">
            <v>0</v>
          </cell>
        </row>
        <row r="223">
          <cell r="A223" t="str">
            <v>13.07b</v>
          </cell>
          <cell r="B223" t="str">
            <v>Enamel, Quick Dry, Brown</v>
          </cell>
          <cell r="C223" t="str">
            <v>gal.</v>
          </cell>
          <cell r="D223">
            <v>325.5</v>
          </cell>
          <cell r="E223">
            <v>0</v>
          </cell>
          <cell r="F223">
            <v>310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405</v>
          </cell>
          <cell r="R223">
            <v>0</v>
          </cell>
        </row>
        <row r="224">
          <cell r="A224">
            <v>13.07</v>
          </cell>
          <cell r="B224" t="str">
            <v>Enamel, Quick Dry, White, Boysen</v>
          </cell>
          <cell r="C224" t="str">
            <v>gal.</v>
          </cell>
          <cell r="D224">
            <v>325.5</v>
          </cell>
          <cell r="E224">
            <v>0</v>
          </cell>
          <cell r="F224">
            <v>310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</row>
        <row r="225">
          <cell r="A225">
            <v>13.08</v>
          </cell>
          <cell r="B225" t="str">
            <v>Enamel, Quick Dry, White, Dutch Boy</v>
          </cell>
          <cell r="C225" t="str">
            <v>gal.</v>
          </cell>
          <cell r="D225">
            <v>315</v>
          </cell>
          <cell r="E225">
            <v>0</v>
          </cell>
          <cell r="F225">
            <v>300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</row>
        <row r="226">
          <cell r="A226">
            <v>13.09</v>
          </cell>
          <cell r="B226" t="str">
            <v>Enamel, Quick Dry, White, Nation</v>
          </cell>
          <cell r="C226" t="str">
            <v>gal.</v>
          </cell>
          <cell r="D226">
            <v>267.75</v>
          </cell>
          <cell r="E226">
            <v>0</v>
          </cell>
          <cell r="F226">
            <v>255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</row>
        <row r="227">
          <cell r="A227">
            <v>13.1</v>
          </cell>
          <cell r="B227" t="str">
            <v>Enamel, Quick Dry, White, Sinclair</v>
          </cell>
          <cell r="C227" t="str">
            <v>gal.</v>
          </cell>
          <cell r="D227">
            <v>299.25</v>
          </cell>
          <cell r="E227">
            <v>0</v>
          </cell>
          <cell r="F227">
            <v>285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</row>
        <row r="228">
          <cell r="A228" t="str">
            <v>13.11a</v>
          </cell>
          <cell r="B228" t="str">
            <v>Exterior House Paint</v>
          </cell>
          <cell r="C228" t="str">
            <v>gal.</v>
          </cell>
          <cell r="D228">
            <v>349.125</v>
          </cell>
          <cell r="E228">
            <v>0</v>
          </cell>
          <cell r="F228">
            <v>332.5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90</v>
          </cell>
          <cell r="R228">
            <v>0</v>
          </cell>
        </row>
        <row r="229">
          <cell r="A229">
            <v>13.11</v>
          </cell>
          <cell r="B229" t="str">
            <v>Exterior House Paint, Boysen</v>
          </cell>
          <cell r="C229" t="str">
            <v>gal.</v>
          </cell>
          <cell r="D229">
            <v>349.125</v>
          </cell>
          <cell r="E229">
            <v>0</v>
          </cell>
          <cell r="F229">
            <v>332.5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70</v>
          </cell>
          <cell r="R229">
            <v>0</v>
          </cell>
        </row>
        <row r="230">
          <cell r="A230">
            <v>13.12</v>
          </cell>
          <cell r="B230" t="str">
            <v>Exterior House Paint, Dutch Boy</v>
          </cell>
          <cell r="C230" t="str">
            <v>gal.</v>
          </cell>
          <cell r="D230">
            <v>336</v>
          </cell>
          <cell r="E230">
            <v>0</v>
          </cell>
          <cell r="F230">
            <v>320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50</v>
          </cell>
          <cell r="R230">
            <v>0</v>
          </cell>
        </row>
        <row r="231">
          <cell r="A231">
            <v>13.13</v>
          </cell>
          <cell r="B231" t="str">
            <v>Exterior House Paint, Nation</v>
          </cell>
          <cell r="C231" t="str">
            <v>gal.</v>
          </cell>
          <cell r="D231">
            <v>273</v>
          </cell>
          <cell r="E231">
            <v>0</v>
          </cell>
          <cell r="F231">
            <v>260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70</v>
          </cell>
          <cell r="R231">
            <v>0</v>
          </cell>
        </row>
        <row r="232">
          <cell r="A232">
            <v>13.14</v>
          </cell>
          <cell r="B232" t="str">
            <v>Exterior House Paint, Sinclair</v>
          </cell>
          <cell r="C232" t="str">
            <v>gal.</v>
          </cell>
          <cell r="D232">
            <v>330.75</v>
          </cell>
          <cell r="E232">
            <v>0</v>
          </cell>
          <cell r="F232">
            <v>315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</row>
        <row r="233">
          <cell r="A233">
            <v>13.15</v>
          </cell>
          <cell r="B233" t="str">
            <v>Glazing Putty</v>
          </cell>
          <cell r="C233" t="str">
            <v>gal.</v>
          </cell>
          <cell r="D233">
            <v>325.5</v>
          </cell>
          <cell r="E233">
            <v>0</v>
          </cell>
          <cell r="F233">
            <v>310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20</v>
          </cell>
          <cell r="R233">
            <v>0</v>
          </cell>
        </row>
        <row r="234">
          <cell r="A234">
            <v>13.16</v>
          </cell>
          <cell r="B234" t="str">
            <v>Lacquer Thinner</v>
          </cell>
          <cell r="C234" t="str">
            <v>gal.</v>
          </cell>
          <cell r="D234">
            <v>89.25</v>
          </cell>
          <cell r="E234">
            <v>0</v>
          </cell>
          <cell r="F234">
            <v>85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32.5</v>
          </cell>
          <cell r="R234">
            <v>0</v>
          </cell>
        </row>
        <row r="235">
          <cell r="A235" t="str">
            <v>13.17a</v>
          </cell>
          <cell r="B235" t="str">
            <v>Latex, Acrylic Emulsion</v>
          </cell>
          <cell r="C235" t="str">
            <v>gal.</v>
          </cell>
          <cell r="D235">
            <v>270.90000000000003</v>
          </cell>
          <cell r="E235">
            <v>0</v>
          </cell>
          <cell r="F235">
            <v>258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120</v>
          </cell>
          <cell r="R235">
            <v>0</v>
          </cell>
        </row>
        <row r="236">
          <cell r="A236">
            <v>13.17</v>
          </cell>
          <cell r="B236" t="str">
            <v>Latex, Acrylic Emulsion, Boysen</v>
          </cell>
          <cell r="C236" t="str">
            <v>gal.</v>
          </cell>
          <cell r="D236">
            <v>270.90000000000003</v>
          </cell>
          <cell r="E236">
            <v>0</v>
          </cell>
          <cell r="F236">
            <v>258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320</v>
          </cell>
          <cell r="R236">
            <v>0</v>
          </cell>
        </row>
        <row r="237">
          <cell r="A237" t="str">
            <v>13.18a</v>
          </cell>
          <cell r="B237" t="str">
            <v>Latex, Flat</v>
          </cell>
          <cell r="C237" t="str">
            <v>4L</v>
          </cell>
          <cell r="D237">
            <v>257.25</v>
          </cell>
          <cell r="E237">
            <v>0</v>
          </cell>
          <cell r="F237">
            <v>245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98.85</v>
          </cell>
          <cell r="R237">
            <v>0</v>
          </cell>
        </row>
        <row r="238">
          <cell r="A238">
            <v>13.18</v>
          </cell>
          <cell r="B238" t="str">
            <v>Latex, Flat, Tuflon</v>
          </cell>
          <cell r="C238" t="str">
            <v>4L</v>
          </cell>
          <cell r="D238">
            <v>257.25</v>
          </cell>
          <cell r="E238">
            <v>0</v>
          </cell>
          <cell r="F238">
            <v>245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90</v>
          </cell>
          <cell r="R238">
            <v>0</v>
          </cell>
        </row>
        <row r="239">
          <cell r="A239" t="str">
            <v>13.19a</v>
          </cell>
          <cell r="B239" t="str">
            <v>Latex, Gloss</v>
          </cell>
          <cell r="C239" t="str">
            <v>gal.</v>
          </cell>
          <cell r="D239">
            <v>304.5</v>
          </cell>
          <cell r="E239">
            <v>0</v>
          </cell>
          <cell r="F239">
            <v>290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90</v>
          </cell>
          <cell r="R239">
            <v>0</v>
          </cell>
        </row>
        <row r="240">
          <cell r="A240">
            <v>13.19</v>
          </cell>
          <cell r="B240" t="str">
            <v>Latex, Gloss, Boysen</v>
          </cell>
          <cell r="C240" t="str">
            <v>gal.</v>
          </cell>
          <cell r="D240">
            <v>304.5</v>
          </cell>
          <cell r="E240">
            <v>0</v>
          </cell>
          <cell r="F240">
            <v>290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145</v>
          </cell>
          <cell r="R240">
            <v>0</v>
          </cell>
        </row>
        <row r="241">
          <cell r="A241">
            <v>13.2</v>
          </cell>
          <cell r="B241" t="str">
            <v>Latex, Gloss, Dutch Boy</v>
          </cell>
          <cell r="C241" t="str">
            <v>gal.</v>
          </cell>
          <cell r="D241">
            <v>299.25</v>
          </cell>
          <cell r="E241">
            <v>0</v>
          </cell>
          <cell r="F241">
            <v>285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</row>
        <row r="242">
          <cell r="A242">
            <v>13.21</v>
          </cell>
          <cell r="B242" t="str">
            <v>Latex, Gloss, Sinclair</v>
          </cell>
          <cell r="C242" t="str">
            <v>gal.</v>
          </cell>
          <cell r="D242">
            <v>292.95</v>
          </cell>
          <cell r="E242">
            <v>0</v>
          </cell>
          <cell r="F242">
            <v>279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</row>
        <row r="243">
          <cell r="A243" t="str">
            <v>13.22a</v>
          </cell>
          <cell r="B243" t="str">
            <v>Latex, Semi-Gloss</v>
          </cell>
          <cell r="C243" t="str">
            <v>gal.</v>
          </cell>
          <cell r="D243">
            <v>304.5</v>
          </cell>
          <cell r="E243">
            <v>0</v>
          </cell>
          <cell r="F243">
            <v>290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</row>
        <row r="244">
          <cell r="A244">
            <v>13.22</v>
          </cell>
          <cell r="B244" t="str">
            <v>Latex, Semi-Gloss, Boysen</v>
          </cell>
          <cell r="C244" t="str">
            <v>gal.</v>
          </cell>
          <cell r="D244">
            <v>304.5</v>
          </cell>
          <cell r="E244">
            <v>0</v>
          </cell>
          <cell r="F244">
            <v>290</v>
          </cell>
          <cell r="G244">
            <v>0</v>
          </cell>
          <cell r="H244">
            <v>15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18</v>
          </cell>
          <cell r="R244">
            <v>0</v>
          </cell>
        </row>
        <row r="245">
          <cell r="A245">
            <v>13.23</v>
          </cell>
          <cell r="B245" t="str">
            <v>Latex, Semi-Gloss, Dutch Boy</v>
          </cell>
          <cell r="C245" t="str">
            <v>gal.</v>
          </cell>
          <cell r="D245">
            <v>315</v>
          </cell>
          <cell r="E245">
            <v>0</v>
          </cell>
          <cell r="F245">
            <v>300</v>
          </cell>
          <cell r="G245">
            <v>0</v>
          </cell>
          <cell r="H245">
            <v>18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20</v>
          </cell>
          <cell r="R245">
            <v>0</v>
          </cell>
        </row>
        <row r="246">
          <cell r="A246">
            <v>13.24</v>
          </cell>
          <cell r="B246" t="str">
            <v>Latex, Semi-Gloss, Sinclair</v>
          </cell>
          <cell r="C246" t="str">
            <v>gal.</v>
          </cell>
          <cell r="D246">
            <v>292.95</v>
          </cell>
          <cell r="E246">
            <v>0</v>
          </cell>
          <cell r="F246">
            <v>279</v>
          </cell>
          <cell r="G246">
            <v>0</v>
          </cell>
          <cell r="H246">
            <v>22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25</v>
          </cell>
          <cell r="R246">
            <v>0</v>
          </cell>
        </row>
        <row r="247">
          <cell r="A247" t="str">
            <v>13.25a</v>
          </cell>
          <cell r="B247" t="str">
            <v>Neutralizer</v>
          </cell>
          <cell r="C247" t="str">
            <v>gal.</v>
          </cell>
          <cell r="D247">
            <v>262.5</v>
          </cell>
          <cell r="E247">
            <v>0</v>
          </cell>
          <cell r="F247">
            <v>250</v>
          </cell>
          <cell r="G247">
            <v>0</v>
          </cell>
          <cell r="H247">
            <v>10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12</v>
          </cell>
          <cell r="R247">
            <v>0</v>
          </cell>
        </row>
        <row r="248">
          <cell r="A248">
            <v>13.25</v>
          </cell>
          <cell r="B248" t="str">
            <v>Neutralizer, Boysen</v>
          </cell>
          <cell r="C248" t="str">
            <v>gal.</v>
          </cell>
          <cell r="D248">
            <v>262.5</v>
          </cell>
          <cell r="E248">
            <v>0</v>
          </cell>
          <cell r="F248">
            <v>250</v>
          </cell>
          <cell r="G248">
            <v>0</v>
          </cell>
          <cell r="H248">
            <v>13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15</v>
          </cell>
          <cell r="R248">
            <v>0</v>
          </cell>
        </row>
        <row r="249">
          <cell r="A249">
            <v>13.26</v>
          </cell>
          <cell r="B249" t="str">
            <v>Neutralizer, Dutch Boy</v>
          </cell>
          <cell r="C249" t="str">
            <v>gal.</v>
          </cell>
          <cell r="D249">
            <v>280.35000000000002</v>
          </cell>
          <cell r="E249">
            <v>0</v>
          </cell>
          <cell r="F249">
            <v>267</v>
          </cell>
          <cell r="G249">
            <v>0</v>
          </cell>
          <cell r="H249">
            <v>13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900</v>
          </cell>
          <cell r="R249">
            <v>0</v>
          </cell>
        </row>
        <row r="250">
          <cell r="A250" t="str">
            <v>13.27a</v>
          </cell>
          <cell r="B250" t="str">
            <v>Paint Thinner</v>
          </cell>
          <cell r="C250" t="str">
            <v>gal.</v>
          </cell>
          <cell r="D250">
            <v>63</v>
          </cell>
          <cell r="E250">
            <v>0</v>
          </cell>
          <cell r="F250">
            <v>60</v>
          </cell>
          <cell r="G250">
            <v>0</v>
          </cell>
          <cell r="H250">
            <v>13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280</v>
          </cell>
          <cell r="R250">
            <v>0</v>
          </cell>
        </row>
        <row r="251">
          <cell r="A251">
            <v>13.27</v>
          </cell>
          <cell r="B251" t="str">
            <v>Paint Thinner. CES</v>
          </cell>
          <cell r="C251" t="str">
            <v>gal.</v>
          </cell>
          <cell r="D251">
            <v>63</v>
          </cell>
          <cell r="E251">
            <v>0</v>
          </cell>
          <cell r="F251">
            <v>60</v>
          </cell>
          <cell r="G251">
            <v>0</v>
          </cell>
          <cell r="H251">
            <v>13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30</v>
          </cell>
          <cell r="R251">
            <v>0</v>
          </cell>
        </row>
        <row r="252">
          <cell r="A252" t="str">
            <v>13.28a</v>
          </cell>
          <cell r="B252" t="str">
            <v>Patching Compound</v>
          </cell>
          <cell r="C252" t="str">
            <v>gal.</v>
          </cell>
          <cell r="D252">
            <v>262.5</v>
          </cell>
          <cell r="E252">
            <v>0</v>
          </cell>
          <cell r="F252">
            <v>250</v>
          </cell>
          <cell r="G252">
            <v>0</v>
          </cell>
          <cell r="H252">
            <v>13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90</v>
          </cell>
          <cell r="R252">
            <v>0</v>
          </cell>
        </row>
        <row r="253">
          <cell r="A253">
            <v>13.28</v>
          </cell>
          <cell r="B253" t="str">
            <v>Patching Compound - Decalite</v>
          </cell>
          <cell r="C253" t="str">
            <v>gal.</v>
          </cell>
          <cell r="D253">
            <v>262.5</v>
          </cell>
          <cell r="E253">
            <v>0</v>
          </cell>
          <cell r="F253">
            <v>250</v>
          </cell>
          <cell r="G253">
            <v>0</v>
          </cell>
          <cell r="H253">
            <v>13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60</v>
          </cell>
          <cell r="R253">
            <v>0</v>
          </cell>
        </row>
        <row r="254">
          <cell r="A254" t="str">
            <v>13.29a</v>
          </cell>
          <cell r="B254" t="str">
            <v>Portland Cement Roof Paint</v>
          </cell>
          <cell r="C254" t="str">
            <v>gal.</v>
          </cell>
          <cell r="D254">
            <v>351.75</v>
          </cell>
          <cell r="E254">
            <v>0</v>
          </cell>
          <cell r="F254">
            <v>335</v>
          </cell>
          <cell r="G254">
            <v>0</v>
          </cell>
          <cell r="H254">
            <v>13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420</v>
          </cell>
          <cell r="R254">
            <v>0</v>
          </cell>
        </row>
        <row r="255">
          <cell r="A255">
            <v>13.29</v>
          </cell>
          <cell r="B255" t="str">
            <v>Portland Cement Roof Paint, Green, Boysen</v>
          </cell>
          <cell r="C255" t="str">
            <v>gal.</v>
          </cell>
          <cell r="D255">
            <v>351.75</v>
          </cell>
          <cell r="E255">
            <v>0</v>
          </cell>
          <cell r="F255">
            <v>335</v>
          </cell>
          <cell r="G255">
            <v>0</v>
          </cell>
          <cell r="H255">
            <v>13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75</v>
          </cell>
          <cell r="R255">
            <v>0</v>
          </cell>
        </row>
        <row r="256">
          <cell r="A256">
            <v>13.3</v>
          </cell>
          <cell r="B256" t="str">
            <v>Portland Cement Roof Paint, Green, Dutch Boy</v>
          </cell>
          <cell r="C256" t="str">
            <v>gal.</v>
          </cell>
          <cell r="D256">
            <v>350.7</v>
          </cell>
          <cell r="E256">
            <v>0</v>
          </cell>
          <cell r="F256">
            <v>334</v>
          </cell>
          <cell r="G256">
            <v>0</v>
          </cell>
          <cell r="H256">
            <v>13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420</v>
          </cell>
          <cell r="R256">
            <v>0</v>
          </cell>
        </row>
        <row r="257">
          <cell r="A257" t="str">
            <v>13.31a</v>
          </cell>
          <cell r="B257" t="str">
            <v>Primer Red Lead</v>
          </cell>
          <cell r="C257" t="str">
            <v>gal.</v>
          </cell>
          <cell r="D257">
            <v>313.95</v>
          </cell>
          <cell r="E257">
            <v>0</v>
          </cell>
          <cell r="F257">
            <v>299</v>
          </cell>
          <cell r="G257">
            <v>0</v>
          </cell>
          <cell r="H257">
            <v>13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1435</v>
          </cell>
          <cell r="R257">
            <v>0</v>
          </cell>
        </row>
        <row r="258">
          <cell r="A258">
            <v>13.31</v>
          </cell>
          <cell r="B258" t="str">
            <v>Primer Red Lead, Boysen</v>
          </cell>
          <cell r="C258" t="str">
            <v>gal.</v>
          </cell>
          <cell r="D258">
            <v>313.95</v>
          </cell>
          <cell r="E258">
            <v>0</v>
          </cell>
          <cell r="F258">
            <v>299</v>
          </cell>
          <cell r="G258">
            <v>0</v>
          </cell>
          <cell r="H258">
            <v>13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1650</v>
          </cell>
          <cell r="R258">
            <v>0</v>
          </cell>
        </row>
        <row r="259">
          <cell r="A259">
            <v>13.32</v>
          </cell>
          <cell r="B259" t="str">
            <v>Primer Red Lead, Dutch Boy</v>
          </cell>
          <cell r="C259" t="str">
            <v>gal.</v>
          </cell>
          <cell r="D259">
            <v>287.7</v>
          </cell>
          <cell r="E259">
            <v>0</v>
          </cell>
          <cell r="F259">
            <v>274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</row>
        <row r="260">
          <cell r="A260" t="str">
            <v>13.33a</v>
          </cell>
          <cell r="B260" t="str">
            <v>Tinting Color</v>
          </cell>
          <cell r="C260" t="str">
            <v>pint</v>
          </cell>
          <cell r="D260">
            <v>52.5</v>
          </cell>
          <cell r="E260">
            <v>0</v>
          </cell>
          <cell r="F260">
            <v>50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50</v>
          </cell>
          <cell r="R260">
            <v>0</v>
          </cell>
        </row>
        <row r="261">
          <cell r="A261">
            <v>13.33</v>
          </cell>
          <cell r="B261" t="str">
            <v>Tinting Color, Green, Sinclair</v>
          </cell>
          <cell r="C261" t="str">
            <v>pint</v>
          </cell>
          <cell r="D261">
            <v>52.5</v>
          </cell>
          <cell r="E261">
            <v>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69.75</v>
          </cell>
          <cell r="R261">
            <v>0</v>
          </cell>
        </row>
        <row r="262">
          <cell r="A262">
            <v>13.34</v>
          </cell>
          <cell r="B262" t="str">
            <v>Varnish, Dutch Boy</v>
          </cell>
          <cell r="C262" t="str">
            <v>gal.</v>
          </cell>
          <cell r="D262">
            <v>231</v>
          </cell>
          <cell r="E262">
            <v>0</v>
          </cell>
          <cell r="F262">
            <v>220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137.5</v>
          </cell>
          <cell r="R262">
            <v>0</v>
          </cell>
        </row>
        <row r="263">
          <cell r="A263">
            <v>13.35</v>
          </cell>
          <cell r="B263" t="str">
            <v>Varnish, Valspar</v>
          </cell>
          <cell r="C263" t="str">
            <v>gal.</v>
          </cell>
          <cell r="D263">
            <v>609</v>
          </cell>
          <cell r="E263">
            <v>0</v>
          </cell>
          <cell r="F263">
            <v>580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192.5</v>
          </cell>
          <cell r="R263">
            <v>0</v>
          </cell>
        </row>
        <row r="264">
          <cell r="A264">
            <v>13.36</v>
          </cell>
          <cell r="B264" t="str">
            <v>Wood Stain</v>
          </cell>
          <cell r="C264" t="str">
            <v>lit.</v>
          </cell>
          <cell r="D264">
            <v>57.75</v>
          </cell>
          <cell r="E264">
            <v>0</v>
          </cell>
          <cell r="F264">
            <v>55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214.75</v>
          </cell>
          <cell r="R264">
            <v>0</v>
          </cell>
        </row>
        <row r="265">
          <cell r="A265">
            <v>13.37</v>
          </cell>
          <cell r="B265" t="str">
            <v>Zinc Chromate, Dutch Boy</v>
          </cell>
          <cell r="C265" t="str">
            <v>gal.</v>
          </cell>
          <cell r="D265">
            <v>367.5</v>
          </cell>
          <cell r="E265">
            <v>0</v>
          </cell>
          <cell r="F265">
            <v>350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112.5</v>
          </cell>
          <cell r="R265">
            <v>0</v>
          </cell>
        </row>
        <row r="266">
          <cell r="A266">
            <v>14</v>
          </cell>
          <cell r="B266" t="str">
            <v>Pipe Fittings</v>
          </cell>
          <cell r="C266" t="str">
            <v>pc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175</v>
          </cell>
          <cell r="R266">
            <v>0</v>
          </cell>
        </row>
        <row r="267">
          <cell r="A267">
            <v>14.01</v>
          </cell>
          <cell r="B267" t="str">
            <v>G.I. Check Valve, Horizontal, 1/2" dia.</v>
          </cell>
          <cell r="C267" t="str">
            <v>pc.</v>
          </cell>
          <cell r="D267">
            <v>262.5</v>
          </cell>
          <cell r="E267">
            <v>0</v>
          </cell>
          <cell r="F267">
            <v>250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339</v>
          </cell>
          <cell r="R267">
            <v>0</v>
          </cell>
        </row>
        <row r="268">
          <cell r="A268">
            <v>14.02</v>
          </cell>
          <cell r="B268" t="str">
            <v>G.I. Check Valve, Horizontal, 3/4" dia.</v>
          </cell>
          <cell r="C268" t="str">
            <v>pc.</v>
          </cell>
          <cell r="D268">
            <v>141.75</v>
          </cell>
          <cell r="E268">
            <v>0</v>
          </cell>
          <cell r="F268">
            <v>135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430.5</v>
          </cell>
          <cell r="R268">
            <v>0</v>
          </cell>
        </row>
        <row r="269">
          <cell r="A269">
            <v>14.03</v>
          </cell>
          <cell r="B269" t="str">
            <v>G.I. Check Valve, Horizontal,  1" dia.</v>
          </cell>
          <cell r="C269" t="str">
            <v>pc.</v>
          </cell>
          <cell r="D269">
            <v>198.1875</v>
          </cell>
          <cell r="E269">
            <v>0</v>
          </cell>
          <cell r="F269">
            <v>188.75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180</v>
          </cell>
          <cell r="R269">
            <v>0</v>
          </cell>
        </row>
        <row r="270">
          <cell r="A270">
            <v>14.04</v>
          </cell>
          <cell r="B270" t="str">
            <v>G.I. Check Valve, Horizontal, 1-1/2" dia.</v>
          </cell>
          <cell r="C270" t="str">
            <v>pc.</v>
          </cell>
          <cell r="D270">
            <v>323.40000000000003</v>
          </cell>
          <cell r="E270">
            <v>0</v>
          </cell>
          <cell r="F270">
            <v>308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33</v>
          </cell>
          <cell r="R270">
            <v>0</v>
          </cell>
        </row>
        <row r="271">
          <cell r="A271">
            <v>14.05</v>
          </cell>
          <cell r="B271" t="str">
            <v>G.I. Coupling, 1/2" dia.</v>
          </cell>
          <cell r="C271" t="str">
            <v>pc.</v>
          </cell>
          <cell r="D271">
            <v>10.5</v>
          </cell>
          <cell r="E271">
            <v>0</v>
          </cell>
          <cell r="F271">
            <v>10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50.5</v>
          </cell>
          <cell r="R271">
            <v>0</v>
          </cell>
        </row>
        <row r="272">
          <cell r="A272">
            <v>14.06</v>
          </cell>
          <cell r="B272" t="str">
            <v>G.I. Coupling, 3/4" dia.</v>
          </cell>
          <cell r="C272" t="str">
            <v>pc.</v>
          </cell>
          <cell r="D272">
            <v>13.65</v>
          </cell>
          <cell r="E272">
            <v>0</v>
          </cell>
          <cell r="F272">
            <v>13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79</v>
          </cell>
          <cell r="R272">
            <v>0</v>
          </cell>
        </row>
        <row r="273">
          <cell r="A273">
            <v>14.07</v>
          </cell>
          <cell r="B273" t="str">
            <v>G.I. Coupling,  1" dia.</v>
          </cell>
          <cell r="C273" t="str">
            <v>pc.</v>
          </cell>
          <cell r="D273">
            <v>24.150000000000002</v>
          </cell>
          <cell r="E273">
            <v>0</v>
          </cell>
          <cell r="F273">
            <v>23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84.5</v>
          </cell>
          <cell r="R273">
            <v>0</v>
          </cell>
        </row>
        <row r="274">
          <cell r="A274">
            <v>14.08</v>
          </cell>
          <cell r="B274" t="str">
            <v>G.I. Coupling, 1-1/2" dia.</v>
          </cell>
          <cell r="C274" t="str">
            <v>pc.</v>
          </cell>
          <cell r="D274">
            <v>38.661000000000001</v>
          </cell>
          <cell r="E274">
            <v>0</v>
          </cell>
          <cell r="F274">
            <v>36.82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133.9</v>
          </cell>
          <cell r="R274">
            <v>0</v>
          </cell>
        </row>
        <row r="275">
          <cell r="A275">
            <v>14.09</v>
          </cell>
          <cell r="B275" t="str">
            <v>G.I. Coupling,  2" dia.</v>
          </cell>
          <cell r="C275" t="str">
            <v>pc.</v>
          </cell>
          <cell r="D275">
            <v>63</v>
          </cell>
          <cell r="E275">
            <v>0</v>
          </cell>
          <cell r="F275">
            <v>60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15</v>
          </cell>
          <cell r="R275">
            <v>0</v>
          </cell>
        </row>
        <row r="276">
          <cell r="A276">
            <v>14.1</v>
          </cell>
          <cell r="B276" t="str">
            <v>G.I. Coupling,  3" dia.</v>
          </cell>
          <cell r="C276" t="str">
            <v>pc.</v>
          </cell>
          <cell r="D276">
            <v>138.6</v>
          </cell>
          <cell r="E276">
            <v>0</v>
          </cell>
          <cell r="F276">
            <v>132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30</v>
          </cell>
          <cell r="R276">
            <v>0</v>
          </cell>
        </row>
        <row r="277">
          <cell r="A277">
            <v>14.11</v>
          </cell>
          <cell r="B277" t="str">
            <v>G.I. Cross Tee, 1/2" dia.</v>
          </cell>
          <cell r="C277" t="str">
            <v>pc.</v>
          </cell>
          <cell r="D277">
            <v>52.5</v>
          </cell>
          <cell r="E277">
            <v>0</v>
          </cell>
          <cell r="F277">
            <v>50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2600</v>
          </cell>
          <cell r="R277">
            <v>0</v>
          </cell>
        </row>
        <row r="278">
          <cell r="A278">
            <v>14.12</v>
          </cell>
          <cell r="B278" t="str">
            <v>G.I. Cross Tee, 3/4" dia.</v>
          </cell>
          <cell r="C278" t="str">
            <v>pc.</v>
          </cell>
          <cell r="D278">
            <v>66.150000000000006</v>
          </cell>
          <cell r="E278">
            <v>0</v>
          </cell>
          <cell r="F278">
            <v>63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1184.5</v>
          </cell>
          <cell r="R278">
            <v>0</v>
          </cell>
        </row>
        <row r="279">
          <cell r="A279">
            <v>14.13</v>
          </cell>
          <cell r="B279" t="str">
            <v>G.I. Cross Tee,  1" dia.</v>
          </cell>
          <cell r="C279" t="str">
            <v>pc.</v>
          </cell>
          <cell r="D279">
            <v>89.25</v>
          </cell>
          <cell r="E279">
            <v>0</v>
          </cell>
          <cell r="F279">
            <v>85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840</v>
          </cell>
          <cell r="R279">
            <v>0</v>
          </cell>
        </row>
        <row r="280">
          <cell r="A280">
            <v>14.14</v>
          </cell>
          <cell r="B280" t="str">
            <v>G.I. Cross Tee, 1-1/2" dia.</v>
          </cell>
          <cell r="C280" t="str">
            <v>pc.</v>
          </cell>
          <cell r="D280">
            <v>182.70000000000002</v>
          </cell>
          <cell r="E280">
            <v>0</v>
          </cell>
          <cell r="F280">
            <v>174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490</v>
          </cell>
          <cell r="R280">
            <v>0</v>
          </cell>
        </row>
        <row r="281">
          <cell r="A281">
            <v>14.15</v>
          </cell>
          <cell r="B281" t="str">
            <v>G.I. Cross Tee,  2" dia.</v>
          </cell>
          <cell r="C281" t="str">
            <v>pc.</v>
          </cell>
          <cell r="D281">
            <v>242.55</v>
          </cell>
          <cell r="E281">
            <v>0</v>
          </cell>
          <cell r="F281">
            <v>231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440</v>
          </cell>
          <cell r="R281">
            <v>0</v>
          </cell>
        </row>
        <row r="282">
          <cell r="A282">
            <v>14.16</v>
          </cell>
          <cell r="B282" t="str">
            <v>G.I. Cross Tee,  3" dia.</v>
          </cell>
          <cell r="C282" t="str">
            <v>pc.</v>
          </cell>
          <cell r="D282">
            <v>577.5</v>
          </cell>
          <cell r="E282">
            <v>0</v>
          </cell>
          <cell r="F282">
            <v>550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97.68</v>
          </cell>
          <cell r="R282">
            <v>0</v>
          </cell>
        </row>
        <row r="283">
          <cell r="A283">
            <v>14.17</v>
          </cell>
          <cell r="B283" t="str">
            <v>G.I. Elbow, 45 Deg., 1/2" dia.</v>
          </cell>
          <cell r="C283" t="str">
            <v>pc.</v>
          </cell>
          <cell r="D283">
            <v>15.75</v>
          </cell>
          <cell r="E283">
            <v>0</v>
          </cell>
          <cell r="F283">
            <v>15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153</v>
          </cell>
          <cell r="R283">
            <v>0</v>
          </cell>
        </row>
        <row r="284">
          <cell r="A284">
            <v>14.18</v>
          </cell>
          <cell r="B284" t="str">
            <v>G.I. Elbow, 45 Deg., 3/4" dia.</v>
          </cell>
          <cell r="C284" t="str">
            <v>pc.</v>
          </cell>
          <cell r="D284">
            <v>18.900000000000002</v>
          </cell>
          <cell r="E284">
            <v>0</v>
          </cell>
          <cell r="F284">
            <v>18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208</v>
          </cell>
          <cell r="R284">
            <v>0</v>
          </cell>
        </row>
        <row r="285">
          <cell r="A285">
            <v>14.19</v>
          </cell>
          <cell r="B285" t="str">
            <v>G.I. Elbow, 45 Deg.,  1" dia.</v>
          </cell>
          <cell r="C285" t="str">
            <v>pc.</v>
          </cell>
          <cell r="D285">
            <v>31.5</v>
          </cell>
          <cell r="E285">
            <v>0</v>
          </cell>
          <cell r="F285">
            <v>30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251</v>
          </cell>
          <cell r="R285">
            <v>0</v>
          </cell>
        </row>
        <row r="286">
          <cell r="A286">
            <v>14.2</v>
          </cell>
          <cell r="B286" t="str">
            <v>G.I. Elbow, 45 Deg., 1-1/2" dia.</v>
          </cell>
          <cell r="C286" t="str">
            <v>pc.</v>
          </cell>
          <cell r="D286">
            <v>60.900000000000006</v>
          </cell>
          <cell r="E286">
            <v>0</v>
          </cell>
          <cell r="F286">
            <v>58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88</v>
          </cell>
          <cell r="R286">
            <v>0</v>
          </cell>
        </row>
        <row r="287">
          <cell r="A287">
            <v>14.21</v>
          </cell>
          <cell r="B287" t="str">
            <v>G.I. Elbow, 45 Deg.,  2" dia.</v>
          </cell>
          <cell r="C287" t="str">
            <v>pc.</v>
          </cell>
          <cell r="D287">
            <v>89.25</v>
          </cell>
          <cell r="E287">
            <v>0</v>
          </cell>
          <cell r="F287">
            <v>85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263.8</v>
          </cell>
          <cell r="R287">
            <v>0</v>
          </cell>
        </row>
        <row r="288">
          <cell r="A288">
            <v>14.22</v>
          </cell>
          <cell r="B288" t="str">
            <v>G.I. Elbow, 45 Deg.,  3" dia.</v>
          </cell>
          <cell r="C288" t="str">
            <v>pc.</v>
          </cell>
          <cell r="D288">
            <v>252</v>
          </cell>
          <cell r="E288">
            <v>0</v>
          </cell>
          <cell r="F288">
            <v>240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756.5</v>
          </cell>
          <cell r="R288">
            <v>0</v>
          </cell>
        </row>
        <row r="289">
          <cell r="A289">
            <v>14.23</v>
          </cell>
          <cell r="B289" t="str">
            <v>G.I. Elbow, 90 Deg., 1/2" dia.</v>
          </cell>
          <cell r="C289" t="str">
            <v>pc.</v>
          </cell>
          <cell r="D289">
            <v>11.55</v>
          </cell>
          <cell r="E289">
            <v>0</v>
          </cell>
          <cell r="F289">
            <v>11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282.75</v>
          </cell>
          <cell r="R289">
            <v>0</v>
          </cell>
        </row>
        <row r="290">
          <cell r="A290">
            <v>14.24</v>
          </cell>
          <cell r="B290" t="str">
            <v>G.I. Elbow, 90 Deg., 3/4" dia.</v>
          </cell>
          <cell r="C290" t="str">
            <v>pc.</v>
          </cell>
          <cell r="D290">
            <v>18.900000000000002</v>
          </cell>
          <cell r="E290">
            <v>0</v>
          </cell>
          <cell r="F290">
            <v>18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322.5</v>
          </cell>
          <cell r="R290">
            <v>0</v>
          </cell>
        </row>
        <row r="291">
          <cell r="A291">
            <v>14.25</v>
          </cell>
          <cell r="B291" t="str">
            <v>G.I. Elbow, 90 Deg.,  1" dia.</v>
          </cell>
          <cell r="C291" t="str">
            <v>pc.</v>
          </cell>
          <cell r="D291">
            <v>28.35</v>
          </cell>
          <cell r="E291">
            <v>0</v>
          </cell>
          <cell r="F291">
            <v>27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251</v>
          </cell>
          <cell r="R291">
            <v>0</v>
          </cell>
        </row>
        <row r="292">
          <cell r="A292">
            <v>14.26</v>
          </cell>
          <cell r="B292" t="str">
            <v>G.I. Elbow, 90 Deg., 1-1/2" dia.</v>
          </cell>
          <cell r="C292" t="str">
            <v>pc.</v>
          </cell>
          <cell r="D292">
            <v>52.5</v>
          </cell>
          <cell r="E292">
            <v>0</v>
          </cell>
          <cell r="F292">
            <v>50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25</v>
          </cell>
          <cell r="R292">
            <v>0</v>
          </cell>
        </row>
        <row r="293">
          <cell r="A293">
            <v>14.27</v>
          </cell>
          <cell r="B293" t="str">
            <v>G.I. Elbow, 90 Deg.,  2" dia.</v>
          </cell>
          <cell r="C293" t="str">
            <v>pc.</v>
          </cell>
          <cell r="D293">
            <v>78.75</v>
          </cell>
          <cell r="E293">
            <v>0</v>
          </cell>
          <cell r="F293">
            <v>75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50</v>
          </cell>
          <cell r="R293">
            <v>0</v>
          </cell>
        </row>
        <row r="294">
          <cell r="A294">
            <v>14.28</v>
          </cell>
          <cell r="B294" t="str">
            <v>G.I. Elbow, 90 Deg.,  3" dia.</v>
          </cell>
          <cell r="C294" t="str">
            <v>pc.</v>
          </cell>
          <cell r="D294">
            <v>210</v>
          </cell>
          <cell r="E294">
            <v>0</v>
          </cell>
          <cell r="F294">
            <v>200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75</v>
          </cell>
          <cell r="R294">
            <v>0</v>
          </cell>
        </row>
        <row r="295">
          <cell r="A295">
            <v>14.29</v>
          </cell>
          <cell r="B295" t="str">
            <v>G.I. Gate Valve, 1/2" dia.</v>
          </cell>
          <cell r="C295" t="str">
            <v>pc.</v>
          </cell>
          <cell r="D295">
            <v>99.75</v>
          </cell>
          <cell r="E295">
            <v>0</v>
          </cell>
          <cell r="F295">
            <v>95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70</v>
          </cell>
          <cell r="R295">
            <v>0</v>
          </cell>
        </row>
        <row r="296">
          <cell r="A296">
            <v>14.3</v>
          </cell>
          <cell r="B296" t="str">
            <v>G.I. Gate Valve, 3/4" dia.</v>
          </cell>
          <cell r="C296" t="str">
            <v>pc.</v>
          </cell>
          <cell r="D296">
            <v>136.5</v>
          </cell>
          <cell r="E296">
            <v>0</v>
          </cell>
          <cell r="F296">
            <v>130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150</v>
          </cell>
          <cell r="R296">
            <v>0</v>
          </cell>
        </row>
        <row r="297">
          <cell r="A297">
            <v>14.31</v>
          </cell>
          <cell r="B297" t="str">
            <v>G.I. Gate Valve,  1" dia.</v>
          </cell>
          <cell r="C297" t="str">
            <v>pc.</v>
          </cell>
          <cell r="D297">
            <v>136.5</v>
          </cell>
          <cell r="E297">
            <v>0</v>
          </cell>
          <cell r="F297">
            <v>130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313</v>
          </cell>
          <cell r="R297">
            <v>0</v>
          </cell>
        </row>
        <row r="298">
          <cell r="A298">
            <v>14.32</v>
          </cell>
          <cell r="B298" t="str">
            <v>G.I. Gate Valve, 1-1/2" dia.</v>
          </cell>
          <cell r="C298" t="str">
            <v>pc.</v>
          </cell>
          <cell r="D298">
            <v>319.2</v>
          </cell>
          <cell r="E298">
            <v>0</v>
          </cell>
          <cell r="F298">
            <v>304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313</v>
          </cell>
          <cell r="R298">
            <v>0</v>
          </cell>
        </row>
        <row r="299">
          <cell r="A299">
            <v>14.33</v>
          </cell>
          <cell r="B299" t="str">
            <v>G.I. Gate Valve,  2" dia.</v>
          </cell>
          <cell r="C299" t="str">
            <v>pc.</v>
          </cell>
          <cell r="D299">
            <v>472.5</v>
          </cell>
          <cell r="E299">
            <v>0</v>
          </cell>
          <cell r="F299">
            <v>450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441.25</v>
          </cell>
          <cell r="R299">
            <v>0</v>
          </cell>
        </row>
        <row r="300">
          <cell r="A300">
            <v>14.34</v>
          </cell>
          <cell r="B300" t="str">
            <v>G.I. Plug, 1/2" dia.</v>
          </cell>
          <cell r="C300" t="str">
            <v>pc.</v>
          </cell>
          <cell r="D300">
            <v>10.5</v>
          </cell>
          <cell r="E300">
            <v>0</v>
          </cell>
          <cell r="F300">
            <v>10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441.25</v>
          </cell>
          <cell r="R300">
            <v>0</v>
          </cell>
        </row>
        <row r="301">
          <cell r="A301">
            <v>14.35</v>
          </cell>
          <cell r="B301" t="str">
            <v>G.I. Plug, 3/4" dia.</v>
          </cell>
          <cell r="C301" t="str">
            <v>pc.</v>
          </cell>
          <cell r="D301">
            <v>12.600000000000001</v>
          </cell>
          <cell r="E301">
            <v>0</v>
          </cell>
          <cell r="F301">
            <v>12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441.25</v>
          </cell>
          <cell r="R301">
            <v>0</v>
          </cell>
        </row>
        <row r="302">
          <cell r="A302">
            <v>14.36</v>
          </cell>
          <cell r="B302" t="str">
            <v>G.I. Plug,  1" dia.</v>
          </cell>
          <cell r="C302" t="str">
            <v>pc.</v>
          </cell>
          <cell r="D302">
            <v>15.75</v>
          </cell>
          <cell r="E302">
            <v>0</v>
          </cell>
          <cell r="F302">
            <v>15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650</v>
          </cell>
          <cell r="R302">
            <v>0</v>
          </cell>
        </row>
        <row r="303">
          <cell r="A303">
            <v>14.37</v>
          </cell>
          <cell r="B303" t="str">
            <v>G.I. Plug, 1-1/2" dia.</v>
          </cell>
          <cell r="C303" t="str">
            <v>pc.</v>
          </cell>
          <cell r="D303">
            <v>27.3</v>
          </cell>
          <cell r="E303">
            <v>0</v>
          </cell>
          <cell r="F303">
            <v>26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</row>
        <row r="304">
          <cell r="A304">
            <v>15</v>
          </cell>
          <cell r="B304" t="str">
            <v>Pipes</v>
          </cell>
          <cell r="C304" t="str">
            <v>set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2224.75</v>
          </cell>
          <cell r="R304">
            <v>0</v>
          </cell>
        </row>
        <row r="305">
          <cell r="A305">
            <v>16</v>
          </cell>
          <cell r="B305" t="str">
            <v>Plumbing Fixtures</v>
          </cell>
          <cell r="C305" t="str">
            <v>set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603.25</v>
          </cell>
          <cell r="R305">
            <v>0</v>
          </cell>
        </row>
        <row r="306">
          <cell r="A306">
            <v>16.010000000000002</v>
          </cell>
          <cell r="B306" t="str">
            <v>PVC Schedule 40, 15 mm dia.</v>
          </cell>
          <cell r="C306" t="str">
            <v>pc.</v>
          </cell>
          <cell r="D306">
            <v>47.25</v>
          </cell>
          <cell r="E306">
            <v>0</v>
          </cell>
          <cell r="F306">
            <v>45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1400</v>
          </cell>
          <cell r="R306">
            <v>0</v>
          </cell>
        </row>
        <row r="307">
          <cell r="A307">
            <v>16.02</v>
          </cell>
          <cell r="B307" t="str">
            <v>PVC Pipe Tubing, 6 m x 20 mm dia.</v>
          </cell>
          <cell r="C307" t="str">
            <v>pc.</v>
          </cell>
          <cell r="D307">
            <v>47.25</v>
          </cell>
          <cell r="E307">
            <v>0</v>
          </cell>
          <cell r="F307">
            <v>45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1202.75</v>
          </cell>
          <cell r="R307">
            <v>0</v>
          </cell>
        </row>
        <row r="308">
          <cell r="A308">
            <v>16.03</v>
          </cell>
          <cell r="B308" t="str">
            <v>PVC Pipe Tubing, Standard, 6 m x 50 mm dia.</v>
          </cell>
          <cell r="C308" t="str">
            <v>pc.</v>
          </cell>
          <cell r="D308">
            <v>126</v>
          </cell>
          <cell r="E308">
            <v>0</v>
          </cell>
          <cell r="F308">
            <v>120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1580</v>
          </cell>
          <cell r="R308">
            <v>0</v>
          </cell>
        </row>
        <row r="309">
          <cell r="A309">
            <v>16.04</v>
          </cell>
          <cell r="B309" t="str">
            <v>PVC Pipe Tubing, Standard, 6 m x 75 mm dia.</v>
          </cell>
          <cell r="C309" t="str">
            <v>pc.</v>
          </cell>
          <cell r="D309">
            <v>168</v>
          </cell>
          <cell r="E309">
            <v>0</v>
          </cell>
          <cell r="F309">
            <v>160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2530.75</v>
          </cell>
          <cell r="R309">
            <v>0</v>
          </cell>
        </row>
        <row r="310">
          <cell r="A310">
            <v>16.05</v>
          </cell>
          <cell r="B310" t="str">
            <v>PVC Wye, 75 mm dia.</v>
          </cell>
          <cell r="C310" t="str">
            <v>pc.</v>
          </cell>
          <cell r="D310">
            <v>27.3</v>
          </cell>
          <cell r="E310">
            <v>0</v>
          </cell>
          <cell r="F310">
            <v>26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1850</v>
          </cell>
          <cell r="R310">
            <v>0</v>
          </cell>
        </row>
        <row r="311">
          <cell r="A311">
            <v>16.059999999999999</v>
          </cell>
          <cell r="B311" t="str">
            <v>PVC Wye, 3" x 2"</v>
          </cell>
          <cell r="C311" t="str">
            <v>pc.</v>
          </cell>
          <cell r="D311">
            <v>27.3</v>
          </cell>
          <cell r="E311">
            <v>0</v>
          </cell>
          <cell r="F311">
            <v>26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</row>
        <row r="312">
          <cell r="A312">
            <v>16.07</v>
          </cell>
          <cell r="B312" t="str">
            <v>PVC Elbow 1/4" Bend</v>
          </cell>
          <cell r="C312" t="str">
            <v>pc.</v>
          </cell>
          <cell r="D312">
            <v>12.600000000000001</v>
          </cell>
          <cell r="E312">
            <v>0</v>
          </cell>
          <cell r="F312">
            <v>12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35</v>
          </cell>
          <cell r="R312">
            <v>0</v>
          </cell>
        </row>
        <row r="313">
          <cell r="A313">
            <v>16.079999999999998</v>
          </cell>
          <cell r="B313" t="str">
            <v>PVC Cross Tee, 20 mm dia.</v>
          </cell>
          <cell r="C313" t="str">
            <v>pc.</v>
          </cell>
          <cell r="D313">
            <v>18.900000000000002</v>
          </cell>
          <cell r="E313">
            <v>0</v>
          </cell>
          <cell r="F313">
            <v>18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1500</v>
          </cell>
          <cell r="R313">
            <v>0</v>
          </cell>
        </row>
        <row r="314">
          <cell r="A314">
            <v>16.09</v>
          </cell>
          <cell r="B314" t="str">
            <v>PVC Cross Tee, 50 mm dia.</v>
          </cell>
          <cell r="C314" t="str">
            <v>pc.</v>
          </cell>
          <cell r="D314">
            <v>18.900000000000002</v>
          </cell>
          <cell r="E314">
            <v>0</v>
          </cell>
          <cell r="F314">
            <v>18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2000</v>
          </cell>
          <cell r="R314">
            <v>0</v>
          </cell>
        </row>
        <row r="315">
          <cell r="A315">
            <v>16.100000000000001</v>
          </cell>
          <cell r="B315" t="str">
            <v>Solvent Cement</v>
          </cell>
          <cell r="C315" t="str">
            <v>qts.</v>
          </cell>
          <cell r="D315">
            <v>199.5</v>
          </cell>
          <cell r="E315">
            <v>0</v>
          </cell>
          <cell r="F315">
            <v>190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2010</v>
          </cell>
          <cell r="R315">
            <v>0</v>
          </cell>
        </row>
        <row r="316">
          <cell r="A316">
            <v>16.11</v>
          </cell>
          <cell r="B316" t="str">
            <v>Water Closet</v>
          </cell>
          <cell r="C316" t="str">
            <v>pc.</v>
          </cell>
          <cell r="D316">
            <v>2625</v>
          </cell>
          <cell r="E316">
            <v>0</v>
          </cell>
          <cell r="F316">
            <v>2500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5800</v>
          </cell>
          <cell r="R316">
            <v>0</v>
          </cell>
        </row>
        <row r="317">
          <cell r="A317">
            <v>16.12</v>
          </cell>
          <cell r="B317" t="str">
            <v>Paper Holder</v>
          </cell>
          <cell r="C317" t="str">
            <v>pc.</v>
          </cell>
          <cell r="D317">
            <v>210</v>
          </cell>
          <cell r="E317">
            <v>0</v>
          </cell>
          <cell r="F317">
            <v>200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37.5</v>
          </cell>
          <cell r="R317">
            <v>0</v>
          </cell>
        </row>
        <row r="318">
          <cell r="A318">
            <v>16.13</v>
          </cell>
          <cell r="B318" t="str">
            <v>Shower Head</v>
          </cell>
          <cell r="C318" t="str">
            <v>pc.</v>
          </cell>
          <cell r="D318">
            <v>78.75</v>
          </cell>
          <cell r="E318">
            <v>0</v>
          </cell>
          <cell r="F318">
            <v>75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100</v>
          </cell>
          <cell r="R318">
            <v>0</v>
          </cell>
        </row>
        <row r="319">
          <cell r="A319">
            <v>16.14</v>
          </cell>
          <cell r="B319" t="str">
            <v>Shower Valve</v>
          </cell>
          <cell r="C319" t="str">
            <v>pc.</v>
          </cell>
          <cell r="D319">
            <v>210</v>
          </cell>
          <cell r="E319">
            <v>0</v>
          </cell>
          <cell r="F319">
            <v>200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</row>
        <row r="320">
          <cell r="A320">
            <v>16.149999999999999</v>
          </cell>
          <cell r="B320" t="str">
            <v>Floor Drain 4" x 4"</v>
          </cell>
          <cell r="C320" t="str">
            <v>pc.</v>
          </cell>
          <cell r="D320">
            <v>26.25</v>
          </cell>
          <cell r="E320">
            <v>0</v>
          </cell>
          <cell r="F320">
            <v>25</v>
          </cell>
          <cell r="G320">
            <v>0</v>
          </cell>
          <cell r="H320">
            <v>58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55</v>
          </cell>
          <cell r="R320">
            <v>0</v>
          </cell>
        </row>
        <row r="321">
          <cell r="A321">
            <v>16.16</v>
          </cell>
          <cell r="B321" t="str">
            <v>Soap Holder</v>
          </cell>
          <cell r="C321" t="str">
            <v>pc.</v>
          </cell>
          <cell r="D321">
            <v>210</v>
          </cell>
          <cell r="E321">
            <v>0</v>
          </cell>
          <cell r="F321">
            <v>200</v>
          </cell>
          <cell r="G321">
            <v>0</v>
          </cell>
          <cell r="H321">
            <v>85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85</v>
          </cell>
          <cell r="R321">
            <v>0</v>
          </cell>
        </row>
        <row r="322">
          <cell r="A322">
            <v>16.170000000000002</v>
          </cell>
          <cell r="B322" t="str">
            <v>Lavatory</v>
          </cell>
          <cell r="C322" t="str">
            <v>set</v>
          </cell>
          <cell r="D322">
            <v>945</v>
          </cell>
          <cell r="E322">
            <v>0</v>
          </cell>
          <cell r="F322">
            <v>900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112</v>
          </cell>
          <cell r="R322">
            <v>0</v>
          </cell>
        </row>
        <row r="323">
          <cell r="A323">
            <v>16.18</v>
          </cell>
          <cell r="B323" t="str">
            <v>Installation of Sanitary Fixtures and Works</v>
          </cell>
          <cell r="C323" t="str">
            <v>lot</v>
          </cell>
          <cell r="D323">
            <v>0</v>
          </cell>
          <cell r="E323">
            <v>1442</v>
          </cell>
          <cell r="F323">
            <v>0</v>
          </cell>
          <cell r="G323">
            <v>1400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558</v>
          </cell>
          <cell r="R323">
            <v>0</v>
          </cell>
        </row>
        <row r="324">
          <cell r="A324">
            <v>16.190000000000001</v>
          </cell>
          <cell r="B324" t="str">
            <v>Installation of Plumbing Fixtures and Works</v>
          </cell>
          <cell r="C324" t="str">
            <v>lot</v>
          </cell>
          <cell r="D324">
            <v>0</v>
          </cell>
          <cell r="E324">
            <v>175.1</v>
          </cell>
          <cell r="F324">
            <v>0</v>
          </cell>
          <cell r="G324">
            <v>170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345</v>
          </cell>
          <cell r="R324">
            <v>0</v>
          </cell>
        </row>
        <row r="325">
          <cell r="A325">
            <v>17</v>
          </cell>
          <cell r="B325" t="str">
            <v>Reinforcing Steel</v>
          </cell>
          <cell r="C325" t="str">
            <v>pc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217</v>
          </cell>
          <cell r="R325">
            <v>0</v>
          </cell>
        </row>
        <row r="326">
          <cell r="A326" t="str">
            <v>17a</v>
          </cell>
          <cell r="B326" t="str">
            <v>Fabrication &amp; Installation of Reinforcing Bars</v>
          </cell>
          <cell r="C326" t="str">
            <v>kg.</v>
          </cell>
          <cell r="D326">
            <v>0</v>
          </cell>
          <cell r="E326">
            <v>6.4375</v>
          </cell>
          <cell r="F326">
            <v>0</v>
          </cell>
          <cell r="G326">
            <v>6.25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460</v>
          </cell>
          <cell r="R326">
            <v>0</v>
          </cell>
        </row>
        <row r="327">
          <cell r="A327">
            <v>17.010000000000002</v>
          </cell>
          <cell r="B327" t="str">
            <v>Reinforcing Steel, Int. Def. Grade 275, 10mm x 6m</v>
          </cell>
          <cell r="C327" t="str">
            <v>pc.</v>
          </cell>
          <cell r="D327">
            <v>43.050000000000004</v>
          </cell>
          <cell r="E327">
            <v>0</v>
          </cell>
          <cell r="F327">
            <v>41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360</v>
          </cell>
          <cell r="R327">
            <v>0</v>
          </cell>
        </row>
        <row r="328">
          <cell r="A328">
            <v>17.02</v>
          </cell>
          <cell r="B328" t="str">
            <v>Reinforcing Steel, Int. Def. Grade 275, 12mm x 6m</v>
          </cell>
          <cell r="C328" t="str">
            <v>pc.</v>
          </cell>
          <cell r="D328">
            <v>78.75</v>
          </cell>
          <cell r="E328">
            <v>0</v>
          </cell>
          <cell r="F328">
            <v>75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260</v>
          </cell>
          <cell r="R328">
            <v>0</v>
          </cell>
        </row>
        <row r="329">
          <cell r="A329">
            <v>17.03</v>
          </cell>
          <cell r="B329" t="str">
            <v>Reinforcing Steel, Int. Def. Grade 275, 16mm x 6m</v>
          </cell>
          <cell r="C329" t="str">
            <v>pc.</v>
          </cell>
          <cell r="D329">
            <v>131.25</v>
          </cell>
          <cell r="E329">
            <v>0</v>
          </cell>
          <cell r="F329">
            <v>125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11</v>
          </cell>
          <cell r="R329">
            <v>0</v>
          </cell>
        </row>
        <row r="330">
          <cell r="A330">
            <v>17.04</v>
          </cell>
          <cell r="B330" t="str">
            <v>Reinforcing Steel, Int. Def. Grade 275, 20mm x 6m</v>
          </cell>
          <cell r="C330" t="str">
            <v>pc.</v>
          </cell>
          <cell r="D330">
            <v>204.75</v>
          </cell>
          <cell r="E330">
            <v>0</v>
          </cell>
          <cell r="F330">
            <v>195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9</v>
          </cell>
          <cell r="R330">
            <v>0</v>
          </cell>
        </row>
        <row r="331">
          <cell r="A331">
            <v>17.05</v>
          </cell>
          <cell r="B331" t="str">
            <v>Reinforcing Steel, Int. Def. Grade 275, 25mm x 6m</v>
          </cell>
          <cell r="C331" t="str">
            <v>pc.</v>
          </cell>
          <cell r="D331">
            <v>323.40000000000003</v>
          </cell>
          <cell r="E331">
            <v>0</v>
          </cell>
          <cell r="F331">
            <v>308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15</v>
          </cell>
          <cell r="R331">
            <v>0</v>
          </cell>
        </row>
        <row r="332">
          <cell r="A332">
            <v>17.059999999999999</v>
          </cell>
          <cell r="B332" t="str">
            <v>Reinforcing Steel, Plain Grade 230, 12mm x 6m</v>
          </cell>
          <cell r="C332" t="str">
            <v>pc.</v>
          </cell>
          <cell r="D332">
            <v>99.75</v>
          </cell>
          <cell r="E332">
            <v>0</v>
          </cell>
          <cell r="F332">
            <v>95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25</v>
          </cell>
          <cell r="R332">
            <v>0</v>
          </cell>
        </row>
        <row r="333">
          <cell r="A333">
            <v>17.07</v>
          </cell>
          <cell r="B333" t="str">
            <v>Reinforcing Steel, Plain Grade 230, 16mm x 6m</v>
          </cell>
          <cell r="C333" t="str">
            <v>pc.</v>
          </cell>
          <cell r="D333">
            <v>165.9</v>
          </cell>
          <cell r="E333">
            <v>0</v>
          </cell>
          <cell r="F333">
            <v>158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17</v>
          </cell>
          <cell r="R333">
            <v>0</v>
          </cell>
        </row>
        <row r="334">
          <cell r="A334">
            <v>17.079999999999998</v>
          </cell>
          <cell r="B334" t="str">
            <v>Reinforcing Steel, Plain Grade 230, 20mm x 6m</v>
          </cell>
          <cell r="C334" t="str">
            <v>pc.</v>
          </cell>
          <cell r="D334">
            <v>243.60000000000002</v>
          </cell>
          <cell r="E334">
            <v>0</v>
          </cell>
          <cell r="F334">
            <v>232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143</v>
          </cell>
          <cell r="R334">
            <v>0</v>
          </cell>
        </row>
        <row r="335">
          <cell r="A335">
            <v>17.09</v>
          </cell>
          <cell r="B335" t="str">
            <v>Reinforcing Steel, Plain Grade 230, 25mm x 6m</v>
          </cell>
          <cell r="C335" t="str">
            <v>pc.</v>
          </cell>
          <cell r="D335">
            <v>385.35</v>
          </cell>
          <cell r="E335">
            <v>0</v>
          </cell>
          <cell r="F335">
            <v>367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447</v>
          </cell>
          <cell r="R335">
            <v>0</v>
          </cell>
        </row>
        <row r="336">
          <cell r="A336">
            <v>17.100000000000001</v>
          </cell>
          <cell r="B336" t="str">
            <v>Reinforcing Steel, Struc. Def. Grade 230, 10mm x 6m</v>
          </cell>
          <cell r="C336" t="str">
            <v>pc.</v>
          </cell>
          <cell r="D336">
            <v>51.45</v>
          </cell>
          <cell r="E336">
            <v>0</v>
          </cell>
          <cell r="F336">
            <v>49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10.75</v>
          </cell>
          <cell r="R336">
            <v>0</v>
          </cell>
        </row>
        <row r="337">
          <cell r="A337">
            <v>17.11</v>
          </cell>
          <cell r="B337" t="str">
            <v>Reinforcing Steel, Struc. Def. Grade 230, 12mm x 6m</v>
          </cell>
          <cell r="C337" t="str">
            <v>pc.</v>
          </cell>
          <cell r="D337">
            <v>63</v>
          </cell>
          <cell r="E337">
            <v>0</v>
          </cell>
          <cell r="F337">
            <v>60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14.75</v>
          </cell>
          <cell r="R337">
            <v>0</v>
          </cell>
        </row>
        <row r="338">
          <cell r="A338">
            <v>17.12</v>
          </cell>
          <cell r="B338" t="str">
            <v>Reinforcing Steel, Struc. Def. Grade 230, 16mm x 6m</v>
          </cell>
          <cell r="C338" t="str">
            <v>pc.</v>
          </cell>
          <cell r="D338">
            <v>103.95</v>
          </cell>
          <cell r="E338">
            <v>0</v>
          </cell>
          <cell r="F338">
            <v>99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23.75</v>
          </cell>
          <cell r="R338">
            <v>0</v>
          </cell>
        </row>
        <row r="339">
          <cell r="A339">
            <v>17.13</v>
          </cell>
          <cell r="B339" t="str">
            <v>Reinforcing Steel, Struc. Def. Grade 230, 20mm x 6m</v>
          </cell>
          <cell r="C339" t="str">
            <v>pc.</v>
          </cell>
          <cell r="D339">
            <v>178.5</v>
          </cell>
          <cell r="E339">
            <v>0</v>
          </cell>
          <cell r="F339">
            <v>170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35</v>
          </cell>
          <cell r="R339">
            <v>0</v>
          </cell>
        </row>
        <row r="340">
          <cell r="A340">
            <v>17.14</v>
          </cell>
          <cell r="B340" t="str">
            <v>Reinforcing Steel, Struc. Def. Grade 230, 25mm x 6m</v>
          </cell>
          <cell r="C340" t="str">
            <v>pc.</v>
          </cell>
          <cell r="D340">
            <v>294</v>
          </cell>
          <cell r="E340">
            <v>0</v>
          </cell>
          <cell r="F340">
            <v>280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45</v>
          </cell>
          <cell r="R340">
            <v>0</v>
          </cell>
        </row>
        <row r="341">
          <cell r="A341">
            <v>18</v>
          </cell>
          <cell r="B341" t="str">
            <v>Roofing</v>
          </cell>
          <cell r="C341" t="str">
            <v>pc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150</v>
          </cell>
          <cell r="R341">
            <v>0</v>
          </cell>
        </row>
        <row r="342">
          <cell r="A342" t="str">
            <v>18a</v>
          </cell>
          <cell r="B342" t="str">
            <v>Installation of Corrugated G.I. Sheets</v>
          </cell>
          <cell r="C342" t="str">
            <v>sq.m.</v>
          </cell>
          <cell r="D342">
            <v>0</v>
          </cell>
          <cell r="E342">
            <v>26.574000000000002</v>
          </cell>
          <cell r="F342">
            <v>0</v>
          </cell>
          <cell r="G342">
            <v>25.8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19.75</v>
          </cell>
          <cell r="R342">
            <v>0</v>
          </cell>
        </row>
        <row r="343">
          <cell r="A343" t="str">
            <v>18b</v>
          </cell>
          <cell r="B343" t="str">
            <v>Installation of Gutter</v>
          </cell>
          <cell r="C343" t="str">
            <v>m</v>
          </cell>
          <cell r="D343">
            <v>0</v>
          </cell>
          <cell r="E343">
            <v>12.205500000000001</v>
          </cell>
          <cell r="F343">
            <v>0</v>
          </cell>
          <cell r="G343">
            <v>11.85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17</v>
          </cell>
          <cell r="R343">
            <v>0</v>
          </cell>
        </row>
        <row r="344">
          <cell r="A344" t="str">
            <v>18c</v>
          </cell>
          <cell r="B344" t="str">
            <v>Installation of Flashing</v>
          </cell>
          <cell r="C344" t="str">
            <v>m</v>
          </cell>
          <cell r="D344">
            <v>0</v>
          </cell>
          <cell r="E344">
            <v>9.7128999999999994</v>
          </cell>
          <cell r="F344">
            <v>0</v>
          </cell>
          <cell r="G344">
            <v>9.43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31</v>
          </cell>
          <cell r="R344">
            <v>0</v>
          </cell>
        </row>
        <row r="345">
          <cell r="A345" t="str">
            <v>18d</v>
          </cell>
          <cell r="B345" t="str">
            <v>Installation of Ridge Roll</v>
          </cell>
          <cell r="C345" t="str">
            <v>m</v>
          </cell>
          <cell r="D345">
            <v>0</v>
          </cell>
          <cell r="E345">
            <v>8.7035</v>
          </cell>
          <cell r="F345">
            <v>0</v>
          </cell>
          <cell r="G345">
            <v>8.4499999999999993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50</v>
          </cell>
          <cell r="R345">
            <v>0</v>
          </cell>
        </row>
        <row r="346">
          <cell r="A346" t="str">
            <v>18e</v>
          </cell>
          <cell r="B346" t="str">
            <v>Installation of Facia Board</v>
          </cell>
          <cell r="C346" t="str">
            <v>bd. ft.</v>
          </cell>
          <cell r="D346">
            <v>0</v>
          </cell>
          <cell r="E346">
            <v>8.8168000000000006</v>
          </cell>
          <cell r="F346">
            <v>0</v>
          </cell>
          <cell r="G346">
            <v>8.56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17.75</v>
          </cell>
          <cell r="R346">
            <v>0</v>
          </cell>
        </row>
        <row r="347">
          <cell r="A347" t="str">
            <v>18f</v>
          </cell>
          <cell r="B347" t="str">
            <v>Removal of Corrugated G.I. Sheets</v>
          </cell>
          <cell r="C347" t="str">
            <v>sq.m.</v>
          </cell>
          <cell r="D347">
            <v>0</v>
          </cell>
          <cell r="E347">
            <v>4.6040999999999999</v>
          </cell>
          <cell r="F347">
            <v>0</v>
          </cell>
          <cell r="G347">
            <v>4.47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21.25</v>
          </cell>
          <cell r="R347">
            <v>0</v>
          </cell>
        </row>
        <row r="348">
          <cell r="A348" t="str">
            <v>18g</v>
          </cell>
          <cell r="B348" t="str">
            <v>Removal of Roofing Accessories</v>
          </cell>
          <cell r="C348" t="str">
            <v>m</v>
          </cell>
          <cell r="D348">
            <v>0</v>
          </cell>
          <cell r="E348">
            <v>0.83430000000000004</v>
          </cell>
          <cell r="F348">
            <v>250</v>
          </cell>
          <cell r="G348">
            <v>0.81</v>
          </cell>
          <cell r="H348">
            <v>240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42.75</v>
          </cell>
          <cell r="R348">
            <v>0</v>
          </cell>
        </row>
        <row r="349">
          <cell r="A349" t="str">
            <v>18g1</v>
          </cell>
          <cell r="B349" t="str">
            <v>Removal of Flashing</v>
          </cell>
          <cell r="C349" t="str">
            <v>m</v>
          </cell>
          <cell r="D349">
            <v>0</v>
          </cell>
          <cell r="E349">
            <v>0.83430000000000004</v>
          </cell>
          <cell r="F349">
            <v>12</v>
          </cell>
          <cell r="G349">
            <v>0.81</v>
          </cell>
          <cell r="H349">
            <v>11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23.75</v>
          </cell>
          <cell r="R349">
            <v>0</v>
          </cell>
        </row>
        <row r="350">
          <cell r="A350" t="str">
            <v>18g2</v>
          </cell>
          <cell r="B350" t="str">
            <v>Removal of Gutter</v>
          </cell>
          <cell r="C350" t="str">
            <v>m</v>
          </cell>
          <cell r="D350">
            <v>0</v>
          </cell>
          <cell r="E350">
            <v>0.83430000000000004</v>
          </cell>
          <cell r="F350">
            <v>18</v>
          </cell>
          <cell r="G350">
            <v>0.81</v>
          </cell>
          <cell r="H350">
            <v>18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25</v>
          </cell>
          <cell r="R350">
            <v>0</v>
          </cell>
        </row>
        <row r="351">
          <cell r="A351" t="str">
            <v>18g3</v>
          </cell>
          <cell r="B351" t="str">
            <v>Removal of Fascia Board</v>
          </cell>
          <cell r="C351" t="str">
            <v>m</v>
          </cell>
          <cell r="D351">
            <v>0</v>
          </cell>
          <cell r="E351">
            <v>0.83430000000000004</v>
          </cell>
          <cell r="F351">
            <v>25</v>
          </cell>
          <cell r="G351">
            <v>0.81</v>
          </cell>
          <cell r="H351">
            <v>27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44</v>
          </cell>
          <cell r="R351">
            <v>0</v>
          </cell>
        </row>
        <row r="352">
          <cell r="A352" t="str">
            <v>18g4</v>
          </cell>
          <cell r="B352" t="str">
            <v>Removal of Ridge Roll</v>
          </cell>
          <cell r="C352" t="str">
            <v>m</v>
          </cell>
          <cell r="D352">
            <v>0</v>
          </cell>
          <cell r="E352">
            <v>0.83430000000000004</v>
          </cell>
          <cell r="F352">
            <v>10</v>
          </cell>
          <cell r="G352">
            <v>0.81</v>
          </cell>
          <cell r="H352">
            <v>10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14</v>
          </cell>
          <cell r="R352">
            <v>0</v>
          </cell>
        </row>
        <row r="353">
          <cell r="A353">
            <v>18.010000000000002</v>
          </cell>
          <cell r="B353" t="str">
            <v>Corrugated G.I. Sheet, G-26 x 8'</v>
          </cell>
          <cell r="C353" t="str">
            <v>pc.</v>
          </cell>
          <cell r="D353">
            <v>176.4</v>
          </cell>
          <cell r="E353">
            <v>0</v>
          </cell>
          <cell r="F353">
            <v>168</v>
          </cell>
          <cell r="G353">
            <v>0</v>
          </cell>
          <cell r="H353">
            <v>13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23</v>
          </cell>
          <cell r="R353">
            <v>0</v>
          </cell>
        </row>
        <row r="354">
          <cell r="A354">
            <v>18.02</v>
          </cell>
          <cell r="B354" t="str">
            <v>Corrugated G.I. Sheet, G-31 x 8'</v>
          </cell>
          <cell r="C354" t="str">
            <v>pc.</v>
          </cell>
          <cell r="D354">
            <v>142.80000000000001</v>
          </cell>
          <cell r="E354">
            <v>0</v>
          </cell>
          <cell r="F354">
            <v>136</v>
          </cell>
          <cell r="G354">
            <v>0</v>
          </cell>
          <cell r="H354">
            <v>23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37</v>
          </cell>
          <cell r="R354">
            <v>0</v>
          </cell>
        </row>
        <row r="355">
          <cell r="A355">
            <v>18.03</v>
          </cell>
          <cell r="B355" t="str">
            <v>G.I. Copper Rivets</v>
          </cell>
          <cell r="C355" t="str">
            <v>kg.</v>
          </cell>
          <cell r="D355">
            <v>50.400000000000006</v>
          </cell>
          <cell r="E355">
            <v>0</v>
          </cell>
          <cell r="F355">
            <v>48</v>
          </cell>
          <cell r="G355">
            <v>0</v>
          </cell>
          <cell r="H355">
            <v>36.82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11</v>
          </cell>
          <cell r="R355">
            <v>0</v>
          </cell>
        </row>
        <row r="356">
          <cell r="A356">
            <v>18.04</v>
          </cell>
          <cell r="B356" t="str">
            <v>G.I. Downspout, 2" x 3" x 8'</v>
          </cell>
          <cell r="C356" t="str">
            <v>pc.</v>
          </cell>
          <cell r="D356">
            <v>94.5</v>
          </cell>
          <cell r="E356">
            <v>0</v>
          </cell>
          <cell r="F356">
            <v>90</v>
          </cell>
          <cell r="G356">
            <v>0</v>
          </cell>
          <cell r="H356">
            <v>60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62</v>
          </cell>
          <cell r="R356">
            <v>0</v>
          </cell>
        </row>
        <row r="357">
          <cell r="A357">
            <v>18.05</v>
          </cell>
          <cell r="B357" t="str">
            <v>G.I. Downspout, 2" x 4" x 8'</v>
          </cell>
          <cell r="C357" t="str">
            <v>pc.</v>
          </cell>
          <cell r="D357">
            <v>94.5</v>
          </cell>
          <cell r="E357">
            <v>0</v>
          </cell>
          <cell r="F357">
            <v>90</v>
          </cell>
          <cell r="G357">
            <v>0</v>
          </cell>
          <cell r="H357">
            <v>132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114</v>
          </cell>
          <cell r="R357">
            <v>0</v>
          </cell>
        </row>
        <row r="358">
          <cell r="A358">
            <v>18.059999999999999</v>
          </cell>
          <cell r="B358" t="str">
            <v>Gutter, G-24, 36" x 8'</v>
          </cell>
          <cell r="C358" t="str">
            <v>pc.</v>
          </cell>
          <cell r="D358">
            <v>115.5</v>
          </cell>
          <cell r="E358">
            <v>0</v>
          </cell>
          <cell r="F358">
            <v>110</v>
          </cell>
          <cell r="G358">
            <v>0</v>
          </cell>
          <cell r="H358">
            <v>50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8</v>
          </cell>
          <cell r="R358">
            <v>0</v>
          </cell>
        </row>
        <row r="359">
          <cell r="A359">
            <v>18.07</v>
          </cell>
          <cell r="B359" t="str">
            <v>Gutter, G-26, 36" x 8'</v>
          </cell>
          <cell r="C359" t="str">
            <v>pc.</v>
          </cell>
          <cell r="D359">
            <v>115.5</v>
          </cell>
          <cell r="E359">
            <v>0</v>
          </cell>
          <cell r="F359">
            <v>110</v>
          </cell>
          <cell r="G359">
            <v>0</v>
          </cell>
          <cell r="H359">
            <v>63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12</v>
          </cell>
          <cell r="R359">
            <v>0</v>
          </cell>
        </row>
        <row r="360">
          <cell r="A360">
            <v>18.079999999999998</v>
          </cell>
          <cell r="B360" t="str">
            <v>Plain G.I. Sheet, G-24 x 8'</v>
          </cell>
          <cell r="C360" t="str">
            <v>lft.</v>
          </cell>
          <cell r="D360">
            <v>35.700000000000003</v>
          </cell>
          <cell r="E360">
            <v>0</v>
          </cell>
          <cell r="F360">
            <v>34</v>
          </cell>
          <cell r="G360">
            <v>0</v>
          </cell>
          <cell r="H360">
            <v>85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19</v>
          </cell>
          <cell r="R360">
            <v>0</v>
          </cell>
        </row>
        <row r="361">
          <cell r="A361">
            <v>18.09</v>
          </cell>
          <cell r="B361" t="str">
            <v>Plain G.I. Sheet, G-26 x 8'</v>
          </cell>
          <cell r="C361" t="str">
            <v>lft.</v>
          </cell>
          <cell r="D361">
            <v>25.200000000000003</v>
          </cell>
          <cell r="E361">
            <v>0</v>
          </cell>
          <cell r="F361">
            <v>24</v>
          </cell>
          <cell r="G361">
            <v>0</v>
          </cell>
          <cell r="H361">
            <v>174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54</v>
          </cell>
          <cell r="R361">
            <v>0</v>
          </cell>
        </row>
        <row r="362">
          <cell r="A362">
            <v>18.100000000000001</v>
          </cell>
          <cell r="B362" t="str">
            <v>G.I. Flashing, G-26 36"x 8'</v>
          </cell>
          <cell r="C362" t="str">
            <v>pc.</v>
          </cell>
          <cell r="D362">
            <v>157.5</v>
          </cell>
          <cell r="E362">
            <v>0</v>
          </cell>
          <cell r="F362">
            <v>150</v>
          </cell>
          <cell r="G362">
            <v>0</v>
          </cell>
          <cell r="H362">
            <v>231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116</v>
          </cell>
          <cell r="R362">
            <v>0</v>
          </cell>
        </row>
        <row r="363">
          <cell r="A363">
            <v>18.11</v>
          </cell>
          <cell r="B363" t="str">
            <v>Ridge Roll, G-26 36"x 8'</v>
          </cell>
          <cell r="C363" t="str">
            <v>pc.</v>
          </cell>
          <cell r="D363">
            <v>157.5</v>
          </cell>
          <cell r="E363">
            <v>0</v>
          </cell>
          <cell r="F363">
            <v>150</v>
          </cell>
          <cell r="G363">
            <v>0</v>
          </cell>
          <cell r="H363">
            <v>550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41.25</v>
          </cell>
          <cell r="R363">
            <v>0</v>
          </cell>
        </row>
        <row r="364">
          <cell r="A364">
            <v>18.12</v>
          </cell>
          <cell r="B364" t="str">
            <v>Fascia Board, 1" x 10"</v>
          </cell>
          <cell r="C364" t="str">
            <v>bd. ft.</v>
          </cell>
          <cell r="D364">
            <v>42</v>
          </cell>
          <cell r="E364">
            <v>0</v>
          </cell>
          <cell r="F364">
            <v>40</v>
          </cell>
          <cell r="G364">
            <v>0</v>
          </cell>
          <cell r="H364">
            <v>10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41.25</v>
          </cell>
          <cell r="R364">
            <v>0</v>
          </cell>
        </row>
        <row r="365">
          <cell r="A365">
            <v>18.13</v>
          </cell>
          <cell r="B365" t="str">
            <v>Corrugated G.I. Sheet, G-26 x 9'</v>
          </cell>
          <cell r="C365" t="str">
            <v>pc.</v>
          </cell>
          <cell r="D365">
            <v>198.45000000000002</v>
          </cell>
          <cell r="E365">
            <v>0</v>
          </cell>
          <cell r="F365">
            <v>189</v>
          </cell>
          <cell r="G365">
            <v>0</v>
          </cell>
          <cell r="H365">
            <v>12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11</v>
          </cell>
          <cell r="R365">
            <v>0</v>
          </cell>
        </row>
        <row r="366">
          <cell r="A366">
            <v>18.14</v>
          </cell>
          <cell r="B366" t="str">
            <v>Corrugated G.I. Sheet, G-26 x 10'</v>
          </cell>
          <cell r="C366" t="str">
            <v>pc.</v>
          </cell>
          <cell r="D366">
            <v>220.5</v>
          </cell>
          <cell r="E366">
            <v>0</v>
          </cell>
          <cell r="F366">
            <v>210</v>
          </cell>
          <cell r="G366">
            <v>0</v>
          </cell>
          <cell r="H366">
            <v>15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20.75</v>
          </cell>
          <cell r="R366">
            <v>0</v>
          </cell>
        </row>
        <row r="367">
          <cell r="A367">
            <v>18.149999999999999</v>
          </cell>
          <cell r="B367" t="str">
            <v>Corrugated G.I. Sheet, G-26 x 12'</v>
          </cell>
          <cell r="C367" t="str">
            <v>pc.</v>
          </cell>
          <cell r="D367">
            <v>264.60000000000002</v>
          </cell>
          <cell r="E367">
            <v>0</v>
          </cell>
          <cell r="F367">
            <v>252</v>
          </cell>
          <cell r="G367">
            <v>0</v>
          </cell>
          <cell r="H367">
            <v>26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33.75</v>
          </cell>
          <cell r="R367">
            <v>0</v>
          </cell>
        </row>
        <row r="368">
          <cell r="A368" t="str">
            <v>19 a</v>
          </cell>
          <cell r="B368" t="str">
            <v>Structural Steel</v>
          </cell>
          <cell r="C368" t="str">
            <v>pc</v>
          </cell>
          <cell r="D368">
            <v>0</v>
          </cell>
          <cell r="E368">
            <v>0</v>
          </cell>
          <cell r="F368">
            <v>85</v>
          </cell>
          <cell r="G368">
            <v>0</v>
          </cell>
          <cell r="H368">
            <v>250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40</v>
          </cell>
          <cell r="R368">
            <v>0</v>
          </cell>
        </row>
        <row r="369">
          <cell r="A369" t="str">
            <v>19-a1</v>
          </cell>
          <cell r="B369" t="str">
            <v>Soil Poisoning</v>
          </cell>
          <cell r="C369" t="str">
            <v>lot</v>
          </cell>
          <cell r="D369">
            <v>714</v>
          </cell>
          <cell r="E369">
            <v>0</v>
          </cell>
          <cell r="F369">
            <v>680</v>
          </cell>
          <cell r="G369">
            <v>0</v>
          </cell>
          <cell r="H369">
            <v>135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40</v>
          </cell>
          <cell r="R369">
            <v>0</v>
          </cell>
        </row>
        <row r="370">
          <cell r="A370" t="str">
            <v>19-a2</v>
          </cell>
          <cell r="B370" t="str">
            <v>Application of Soil Poisoning</v>
          </cell>
          <cell r="C370" t="str">
            <v>lot</v>
          </cell>
          <cell r="D370">
            <v>0</v>
          </cell>
          <cell r="E370">
            <v>247.20000000000002</v>
          </cell>
          <cell r="F370">
            <v>180</v>
          </cell>
          <cell r="G370">
            <v>240</v>
          </cell>
          <cell r="H370">
            <v>188.75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58.25</v>
          </cell>
          <cell r="R370">
            <v>0</v>
          </cell>
        </row>
        <row r="371">
          <cell r="A371">
            <v>19</v>
          </cell>
          <cell r="B371" t="str">
            <v>Structural Steel</v>
          </cell>
          <cell r="C371" t="str">
            <v>pc</v>
          </cell>
          <cell r="D371">
            <v>0</v>
          </cell>
          <cell r="E371">
            <v>0</v>
          </cell>
          <cell r="F371">
            <v>280</v>
          </cell>
          <cell r="G371">
            <v>0</v>
          </cell>
          <cell r="H371">
            <v>308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9.75</v>
          </cell>
          <cell r="R371">
            <v>0</v>
          </cell>
        </row>
        <row r="372">
          <cell r="A372" t="str">
            <v>19a</v>
          </cell>
          <cell r="B372" t="str">
            <v>Removal of Structural Steel Frame</v>
          </cell>
          <cell r="C372" t="str">
            <v>kg.</v>
          </cell>
          <cell r="D372">
            <v>0</v>
          </cell>
          <cell r="E372">
            <v>0.28840000000000005</v>
          </cell>
          <cell r="F372">
            <v>90</v>
          </cell>
          <cell r="G372">
            <v>0.28000000000000003</v>
          </cell>
          <cell r="H372">
            <v>95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12.5</v>
          </cell>
          <cell r="R372">
            <v>0</v>
          </cell>
        </row>
        <row r="373">
          <cell r="A373" t="str">
            <v>19b</v>
          </cell>
          <cell r="B373" t="str">
            <v>Removal of Miscellaneous Steel</v>
          </cell>
          <cell r="C373" t="str">
            <v>kg.</v>
          </cell>
          <cell r="D373">
            <v>0</v>
          </cell>
          <cell r="E373">
            <v>0.50470000000000004</v>
          </cell>
          <cell r="F373">
            <v>120</v>
          </cell>
          <cell r="G373">
            <v>0.49</v>
          </cell>
          <cell r="H373">
            <v>130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20.5</v>
          </cell>
          <cell r="R373">
            <v>0</v>
          </cell>
        </row>
        <row r="374">
          <cell r="A374" t="str">
            <v>19c</v>
          </cell>
          <cell r="B374" t="str">
            <v>Installation of Steel Purlins</v>
          </cell>
          <cell r="C374" t="str">
            <v>kg.</v>
          </cell>
          <cell r="D374">
            <v>0</v>
          </cell>
          <cell r="E374">
            <v>6.6950000000000003</v>
          </cell>
          <cell r="F374">
            <v>150</v>
          </cell>
          <cell r="G374">
            <v>6.5</v>
          </cell>
          <cell r="H374">
            <v>130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30.75</v>
          </cell>
          <cell r="R374">
            <v>0</v>
          </cell>
        </row>
        <row r="375">
          <cell r="A375" t="str">
            <v>19d</v>
          </cell>
          <cell r="B375" t="str">
            <v>Fabrication &amp; Installation of Steel Rafter</v>
          </cell>
          <cell r="C375" t="str">
            <v>kg.</v>
          </cell>
          <cell r="D375">
            <v>0</v>
          </cell>
          <cell r="E375">
            <v>7.5190000000000001</v>
          </cell>
          <cell r="F375">
            <v>280</v>
          </cell>
          <cell r="G375">
            <v>7.3</v>
          </cell>
          <cell r="H375">
            <v>304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42.5</v>
          </cell>
          <cell r="R375">
            <v>0</v>
          </cell>
        </row>
        <row r="376">
          <cell r="A376">
            <v>19.010000000000002</v>
          </cell>
          <cell r="B376" t="str">
            <v>Angle Bars, 1/8" x 1/2" x 1/2" x 20'</v>
          </cell>
          <cell r="C376" t="str">
            <v>pc.</v>
          </cell>
          <cell r="D376">
            <v>102.9</v>
          </cell>
          <cell r="E376">
            <v>0</v>
          </cell>
          <cell r="F376">
            <v>98</v>
          </cell>
          <cell r="G376">
            <v>0</v>
          </cell>
          <cell r="H376">
            <v>450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90</v>
          </cell>
          <cell r="R376">
            <v>0</v>
          </cell>
        </row>
        <row r="377">
          <cell r="A377">
            <v>19.02</v>
          </cell>
          <cell r="B377" t="str">
            <v>Angle Bars, 1/8" x 3/4" x 3/4" x 20'</v>
          </cell>
          <cell r="C377" t="str">
            <v>pc.</v>
          </cell>
          <cell r="D377">
            <v>115.5</v>
          </cell>
          <cell r="E377">
            <v>0</v>
          </cell>
          <cell r="F377">
            <v>110</v>
          </cell>
          <cell r="G377">
            <v>0</v>
          </cell>
          <cell r="H377">
            <v>2500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146</v>
          </cell>
          <cell r="R377">
            <v>0</v>
          </cell>
        </row>
        <row r="378">
          <cell r="A378">
            <v>19.03</v>
          </cell>
          <cell r="B378" t="str">
            <v>Angle Bars, 1/8" x  1"   x  1"  x 20'</v>
          </cell>
          <cell r="C378" t="str">
            <v>pc.</v>
          </cell>
          <cell r="D378">
            <v>121.80000000000001</v>
          </cell>
          <cell r="E378">
            <v>0</v>
          </cell>
          <cell r="F378">
            <v>116</v>
          </cell>
          <cell r="G378">
            <v>0</v>
          </cell>
          <cell r="H378">
            <v>900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230</v>
          </cell>
          <cell r="R378">
            <v>0</v>
          </cell>
        </row>
        <row r="379">
          <cell r="A379">
            <v>19.04</v>
          </cell>
          <cell r="B379" t="str">
            <v>Angle Bars, 1/8" x 1-1/2" x 1-1/2" x 20'</v>
          </cell>
          <cell r="C379" t="str">
            <v>pc.</v>
          </cell>
          <cell r="D379">
            <v>189</v>
          </cell>
          <cell r="E379">
            <v>0</v>
          </cell>
          <cell r="F379">
            <v>180</v>
          </cell>
          <cell r="G379">
            <v>0</v>
          </cell>
          <cell r="H379">
            <v>200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130</v>
          </cell>
          <cell r="R379">
            <v>0</v>
          </cell>
        </row>
        <row r="380">
          <cell r="A380">
            <v>19.05</v>
          </cell>
          <cell r="B380" t="str">
            <v>Angle Bars, 1/4" x 1" x  1" x 20'</v>
          </cell>
          <cell r="C380" t="str">
            <v>pc.</v>
          </cell>
          <cell r="D380">
            <v>253.05</v>
          </cell>
          <cell r="E380">
            <v>0</v>
          </cell>
          <cell r="F380">
            <v>241</v>
          </cell>
          <cell r="G380">
            <v>0</v>
          </cell>
          <cell r="H380">
            <v>900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200</v>
          </cell>
          <cell r="R380">
            <v>0</v>
          </cell>
        </row>
        <row r="381">
          <cell r="A381">
            <v>19.059999999999999</v>
          </cell>
          <cell r="B381" t="str">
            <v>Angle Bars, 3/8" x 3" x 3" x 20'</v>
          </cell>
          <cell r="C381" t="str">
            <v>pc.</v>
          </cell>
          <cell r="D381">
            <v>1089.9000000000001</v>
          </cell>
          <cell r="E381">
            <v>0</v>
          </cell>
          <cell r="F381">
            <v>1038</v>
          </cell>
          <cell r="G381">
            <v>0</v>
          </cell>
          <cell r="H381">
            <v>200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130</v>
          </cell>
          <cell r="R381">
            <v>0</v>
          </cell>
        </row>
        <row r="382">
          <cell r="A382">
            <v>19.07</v>
          </cell>
          <cell r="B382" t="str">
            <v>Flat Bars, 1/8" x 3/8" x 20'</v>
          </cell>
          <cell r="C382" t="str">
            <v>pc.</v>
          </cell>
          <cell r="D382">
            <v>47.25</v>
          </cell>
          <cell r="E382">
            <v>0</v>
          </cell>
          <cell r="F382">
            <v>45</v>
          </cell>
          <cell r="G382">
            <v>0</v>
          </cell>
          <cell r="H382">
            <v>200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200</v>
          </cell>
          <cell r="R382">
            <v>0</v>
          </cell>
        </row>
        <row r="383">
          <cell r="A383">
            <v>19.079999999999998</v>
          </cell>
          <cell r="B383" t="str">
            <v>Flat Bars, 1/8" x 1/2" x 20'</v>
          </cell>
          <cell r="C383" t="str">
            <v>pc.</v>
          </cell>
          <cell r="D383">
            <v>54.6</v>
          </cell>
          <cell r="E383">
            <v>0</v>
          </cell>
          <cell r="F383">
            <v>52</v>
          </cell>
          <cell r="G383">
            <v>0</v>
          </cell>
          <cell r="H383">
            <v>75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330</v>
          </cell>
          <cell r="R383">
            <v>0</v>
          </cell>
        </row>
        <row r="384">
          <cell r="A384">
            <v>19.09</v>
          </cell>
          <cell r="B384" t="str">
            <v>Flat Bars, 1/4" x 1/2" x 20'</v>
          </cell>
          <cell r="C384" t="str">
            <v>pc.</v>
          </cell>
          <cell r="D384">
            <v>91.350000000000009</v>
          </cell>
          <cell r="E384">
            <v>0</v>
          </cell>
          <cell r="F384">
            <v>87</v>
          </cell>
          <cell r="G384">
            <v>0</v>
          </cell>
          <cell r="H384">
            <v>200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300</v>
          </cell>
          <cell r="R384">
            <v>0</v>
          </cell>
        </row>
        <row r="385">
          <cell r="A385">
            <v>19.100000000000001</v>
          </cell>
          <cell r="B385" t="str">
            <v>Flat Bars, 1/4" x 2" x 20'</v>
          </cell>
          <cell r="C385" t="str">
            <v>pc.</v>
          </cell>
          <cell r="D385">
            <v>258.3</v>
          </cell>
          <cell r="E385">
            <v>0</v>
          </cell>
          <cell r="F385">
            <v>246</v>
          </cell>
          <cell r="G385">
            <v>0</v>
          </cell>
          <cell r="H385">
            <v>25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400</v>
          </cell>
          <cell r="R385">
            <v>0</v>
          </cell>
        </row>
        <row r="386">
          <cell r="A386">
            <v>19.11</v>
          </cell>
          <cell r="B386" t="str">
            <v>LC 75mm x 50mm x 2mm x 6m</v>
          </cell>
          <cell r="C386" t="str">
            <v>pc.</v>
          </cell>
          <cell r="D386">
            <v>191</v>
          </cell>
          <cell r="E386">
            <v>0</v>
          </cell>
          <cell r="F386">
            <v>308</v>
          </cell>
          <cell r="G386">
            <v>0</v>
          </cell>
          <cell r="H386">
            <v>900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60</v>
          </cell>
          <cell r="R386">
            <v>0</v>
          </cell>
        </row>
        <row r="387">
          <cell r="A387">
            <v>19.12</v>
          </cell>
          <cell r="B387" t="str">
            <v>LC 100mm x 50mm x 2mm x 6m</v>
          </cell>
          <cell r="C387" t="str">
            <v>pc.</v>
          </cell>
          <cell r="D387">
            <v>229</v>
          </cell>
          <cell r="E387">
            <v>0</v>
          </cell>
          <cell r="F387">
            <v>370</v>
          </cell>
          <cell r="G387">
            <v>0</v>
          </cell>
          <cell r="H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130</v>
          </cell>
          <cell r="R387">
            <v>0</v>
          </cell>
        </row>
        <row r="388">
          <cell r="A388">
            <v>19.13</v>
          </cell>
          <cell r="B388" t="str">
            <v>Structural Tubing 200mm x 150mm x 5mm</v>
          </cell>
          <cell r="C388" t="str">
            <v>kg.</v>
          </cell>
          <cell r="D388">
            <v>21</v>
          </cell>
          <cell r="E388">
            <v>0</v>
          </cell>
          <cell r="F388">
            <v>20</v>
          </cell>
          <cell r="G388">
            <v>0</v>
          </cell>
          <cell r="H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250</v>
          </cell>
          <cell r="R388">
            <v>0</v>
          </cell>
        </row>
        <row r="389">
          <cell r="A389">
            <v>19.14</v>
          </cell>
          <cell r="B389" t="str">
            <v>Angle Bars, 1/8" x 2" x 2" x 20'</v>
          </cell>
          <cell r="C389" t="str">
            <v>pc.</v>
          </cell>
          <cell r="D389">
            <v>21</v>
          </cell>
          <cell r="E389">
            <v>0</v>
          </cell>
          <cell r="F389">
            <v>20</v>
          </cell>
          <cell r="G389">
            <v>0</v>
          </cell>
          <cell r="H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320</v>
          </cell>
          <cell r="R389">
            <v>0</v>
          </cell>
        </row>
        <row r="390">
          <cell r="A390">
            <v>19.149999999999999</v>
          </cell>
          <cell r="B390" t="str">
            <v>Angle Bars, 1/4" x 2" x 2" x 20'</v>
          </cell>
          <cell r="C390" t="str">
            <v>pc.</v>
          </cell>
          <cell r="D390">
            <v>21</v>
          </cell>
          <cell r="E390">
            <v>0</v>
          </cell>
          <cell r="F390">
            <v>20</v>
          </cell>
          <cell r="G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435</v>
          </cell>
          <cell r="R390">
            <v>0</v>
          </cell>
        </row>
        <row r="391">
          <cell r="A391">
            <v>19.16</v>
          </cell>
          <cell r="B391" t="str">
            <v>Angle Bars, 3/8" x 2" x 2" x 20'</v>
          </cell>
          <cell r="C391" t="str">
            <v>pc.</v>
          </cell>
          <cell r="D391">
            <v>21</v>
          </cell>
          <cell r="E391">
            <v>0</v>
          </cell>
          <cell r="F391">
            <v>20</v>
          </cell>
          <cell r="G391">
            <v>0</v>
          </cell>
          <cell r="H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590</v>
          </cell>
          <cell r="R391">
            <v>0</v>
          </cell>
        </row>
        <row r="392">
          <cell r="A392">
            <v>20</v>
          </cell>
          <cell r="B392" t="str">
            <v>Tile Works</v>
          </cell>
          <cell r="C392" t="str">
            <v>pc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765</v>
          </cell>
          <cell r="R392">
            <v>0</v>
          </cell>
        </row>
        <row r="393">
          <cell r="A393">
            <v>21</v>
          </cell>
          <cell r="B393" t="str">
            <v>Wires/Wiring Devices</v>
          </cell>
          <cell r="C393" t="str">
            <v>pc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1315</v>
          </cell>
          <cell r="R393">
            <v>0</v>
          </cell>
        </row>
        <row r="394">
          <cell r="A394">
            <v>21.01</v>
          </cell>
          <cell r="B394" t="str">
            <v>Electrical Wire Stranded 150m/roll, TW #  6</v>
          </cell>
          <cell r="C394" t="str">
            <v>roll</v>
          </cell>
          <cell r="D394">
            <v>3738</v>
          </cell>
          <cell r="E394">
            <v>0</v>
          </cell>
          <cell r="F394">
            <v>3560</v>
          </cell>
          <cell r="G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2415</v>
          </cell>
          <cell r="R394">
            <v>0</v>
          </cell>
        </row>
        <row r="395">
          <cell r="A395">
            <v>21.02</v>
          </cell>
          <cell r="B395" t="str">
            <v>Electrical Wire Stranded 150m/roll, TW #  8</v>
          </cell>
          <cell r="C395" t="str">
            <v>roll</v>
          </cell>
          <cell r="D395">
            <v>2866.5</v>
          </cell>
          <cell r="E395">
            <v>0</v>
          </cell>
          <cell r="F395">
            <v>2730</v>
          </cell>
          <cell r="G395">
            <v>0</v>
          </cell>
          <cell r="H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3375</v>
          </cell>
          <cell r="R395">
            <v>0</v>
          </cell>
        </row>
        <row r="396">
          <cell r="A396">
            <v>21.03</v>
          </cell>
          <cell r="B396" t="str">
            <v>Electrical Wire Stranded 150m/roll, TW # 10</v>
          </cell>
          <cell r="C396" t="str">
            <v>roll</v>
          </cell>
          <cell r="D396">
            <v>1485.75</v>
          </cell>
          <cell r="E396">
            <v>0</v>
          </cell>
          <cell r="F396">
            <v>1415</v>
          </cell>
          <cell r="G396">
            <v>0</v>
          </cell>
          <cell r="H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78</v>
          </cell>
          <cell r="R396">
            <v>0</v>
          </cell>
        </row>
        <row r="397">
          <cell r="A397">
            <v>21.04</v>
          </cell>
          <cell r="B397" t="str">
            <v>Electrical Wire Stranded 150m/roll, TW # 12</v>
          </cell>
          <cell r="C397" t="str">
            <v>roll</v>
          </cell>
          <cell r="D397">
            <v>1165.5</v>
          </cell>
          <cell r="E397">
            <v>0</v>
          </cell>
          <cell r="F397">
            <v>1110</v>
          </cell>
          <cell r="G397">
            <v>0</v>
          </cell>
          <cell r="H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105</v>
          </cell>
          <cell r="R397">
            <v>0</v>
          </cell>
        </row>
        <row r="398">
          <cell r="A398">
            <v>21.05</v>
          </cell>
          <cell r="B398" t="str">
            <v>Electrical Wire Stranded 150m/roll, TW # 14</v>
          </cell>
          <cell r="C398" t="str">
            <v>roll</v>
          </cell>
          <cell r="D398">
            <v>680.4</v>
          </cell>
          <cell r="E398">
            <v>0</v>
          </cell>
          <cell r="F398">
            <v>648</v>
          </cell>
          <cell r="G398">
            <v>0</v>
          </cell>
          <cell r="H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167</v>
          </cell>
          <cell r="R398">
            <v>0</v>
          </cell>
        </row>
        <row r="399">
          <cell r="A399">
            <v>21.06</v>
          </cell>
          <cell r="B399" t="str">
            <v>Entrance Cap 3/4" dia.</v>
          </cell>
          <cell r="C399" t="str">
            <v>pc.</v>
          </cell>
          <cell r="D399">
            <v>43.050000000000004</v>
          </cell>
          <cell r="E399">
            <v>0</v>
          </cell>
          <cell r="F399">
            <v>41</v>
          </cell>
          <cell r="G399">
            <v>0</v>
          </cell>
          <cell r="H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167.25</v>
          </cell>
          <cell r="R399">
            <v>0</v>
          </cell>
        </row>
        <row r="400">
          <cell r="A400">
            <v>21.07</v>
          </cell>
          <cell r="B400" t="str">
            <v>Entrance Cap  1" dia.</v>
          </cell>
          <cell r="C400" t="str">
            <v>pc.</v>
          </cell>
          <cell r="D400">
            <v>49.35</v>
          </cell>
          <cell r="E400">
            <v>0</v>
          </cell>
          <cell r="F400">
            <v>47</v>
          </cell>
          <cell r="G400">
            <v>0</v>
          </cell>
          <cell r="H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271.5</v>
          </cell>
          <cell r="R400">
            <v>0</v>
          </cell>
        </row>
        <row r="401">
          <cell r="A401">
            <v>21.08</v>
          </cell>
          <cell r="B401" t="str">
            <v>Porcelain Split Knob</v>
          </cell>
          <cell r="C401" t="str">
            <v>pc.</v>
          </cell>
          <cell r="D401">
            <v>2.625</v>
          </cell>
          <cell r="E401">
            <v>0</v>
          </cell>
          <cell r="F401">
            <v>2.5</v>
          </cell>
          <cell r="G401">
            <v>0</v>
          </cell>
          <cell r="H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314.5</v>
          </cell>
          <cell r="R401">
            <v>0</v>
          </cell>
        </row>
        <row r="402">
          <cell r="A402">
            <v>21.09</v>
          </cell>
          <cell r="B402" t="str">
            <v>RSC Clamp 1" dia.</v>
          </cell>
          <cell r="C402" t="str">
            <v>pc.</v>
          </cell>
          <cell r="D402">
            <v>3.1500000000000004</v>
          </cell>
          <cell r="E402">
            <v>0</v>
          </cell>
          <cell r="F402">
            <v>3</v>
          </cell>
          <cell r="G402">
            <v>0</v>
          </cell>
          <cell r="H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150</v>
          </cell>
          <cell r="R402">
            <v>0</v>
          </cell>
        </row>
        <row r="403">
          <cell r="A403">
            <v>22</v>
          </cell>
          <cell r="B403" t="str">
            <v>Wood/Lumber</v>
          </cell>
          <cell r="C403" t="str">
            <v>pc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136</v>
          </cell>
          <cell r="R403">
            <v>0</v>
          </cell>
        </row>
        <row r="404">
          <cell r="A404" t="str">
            <v>22a</v>
          </cell>
          <cell r="B404" t="str">
            <v>Ceiling Frame Work</v>
          </cell>
          <cell r="C404" t="str">
            <v>bd. ft.</v>
          </cell>
          <cell r="D404">
            <v>0</v>
          </cell>
          <cell r="E404">
            <v>11.700799999999999</v>
          </cell>
          <cell r="F404">
            <v>0</v>
          </cell>
          <cell r="G404">
            <v>11.36</v>
          </cell>
          <cell r="H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160</v>
          </cell>
          <cell r="R404">
            <v>0</v>
          </cell>
        </row>
        <row r="405">
          <cell r="A405" t="str">
            <v>22b</v>
          </cell>
          <cell r="B405" t="str">
            <v>Partition Frame Work</v>
          </cell>
          <cell r="C405" t="str">
            <v>bd. ft.</v>
          </cell>
          <cell r="D405">
            <v>0</v>
          </cell>
          <cell r="E405">
            <v>8.5799000000000003</v>
          </cell>
          <cell r="F405">
            <v>0</v>
          </cell>
          <cell r="G405">
            <v>8.33</v>
          </cell>
          <cell r="H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262.5</v>
          </cell>
          <cell r="R405">
            <v>0</v>
          </cell>
        </row>
        <row r="406">
          <cell r="A406" t="str">
            <v>22c</v>
          </cell>
          <cell r="B406" t="str">
            <v>Plywood Installation</v>
          </cell>
          <cell r="C406" t="str">
            <v>pc.</v>
          </cell>
          <cell r="D406">
            <v>0</v>
          </cell>
          <cell r="E406">
            <v>32.1875</v>
          </cell>
          <cell r="F406">
            <v>0</v>
          </cell>
          <cell r="G406">
            <v>31.25</v>
          </cell>
          <cell r="H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5500</v>
          </cell>
          <cell r="R406">
            <v>0</v>
          </cell>
        </row>
        <row r="407">
          <cell r="A407" t="str">
            <v>22d</v>
          </cell>
          <cell r="B407" t="str">
            <v>Fabrication &amp; Installation of Truss (Wood)</v>
          </cell>
          <cell r="C407" t="str">
            <v>bd. ft.</v>
          </cell>
          <cell r="D407">
            <v>0</v>
          </cell>
          <cell r="E407">
            <v>14.4406</v>
          </cell>
          <cell r="F407">
            <v>0</v>
          </cell>
          <cell r="G407">
            <v>14.02</v>
          </cell>
          <cell r="H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5900</v>
          </cell>
          <cell r="R407">
            <v>0</v>
          </cell>
        </row>
        <row r="408">
          <cell r="A408" t="str">
            <v>22e</v>
          </cell>
          <cell r="B408" t="str">
            <v>Installation of Purlins (Wood)</v>
          </cell>
          <cell r="C408" t="str">
            <v>bd. ft.</v>
          </cell>
          <cell r="D408">
            <v>0</v>
          </cell>
          <cell r="E408">
            <v>5.15</v>
          </cell>
          <cell r="F408">
            <v>0</v>
          </cell>
          <cell r="G408">
            <v>5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3150</v>
          </cell>
          <cell r="R408">
            <v>0</v>
          </cell>
        </row>
        <row r="409">
          <cell r="A409" t="str">
            <v>22f</v>
          </cell>
          <cell r="B409" t="str">
            <v>Removal of Wooden Truss</v>
          </cell>
          <cell r="C409" t="str">
            <v>bd. ft.</v>
          </cell>
          <cell r="D409">
            <v>0</v>
          </cell>
          <cell r="E409">
            <v>0.25750000000000001</v>
          </cell>
          <cell r="F409">
            <v>0</v>
          </cell>
          <cell r="G409">
            <v>0.25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97.5</v>
          </cell>
          <cell r="R409">
            <v>0</v>
          </cell>
        </row>
        <row r="410">
          <cell r="A410" t="str">
            <v>22g</v>
          </cell>
          <cell r="B410" t="str">
            <v>Removal of Purlins (Wood)</v>
          </cell>
          <cell r="C410" t="str">
            <v>bd. ft.</v>
          </cell>
          <cell r="D410">
            <v>0</v>
          </cell>
          <cell r="E410">
            <v>0.39140000000000003</v>
          </cell>
          <cell r="F410">
            <v>0</v>
          </cell>
          <cell r="G410">
            <v>0.38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12</v>
          </cell>
          <cell r="R410">
            <v>0</v>
          </cell>
        </row>
        <row r="411">
          <cell r="A411" t="str">
            <v>22h</v>
          </cell>
          <cell r="B411" t="str">
            <v>Removal of Ceiling Frame</v>
          </cell>
          <cell r="C411" t="str">
            <v>bd. ft.</v>
          </cell>
          <cell r="D411">
            <v>0</v>
          </cell>
          <cell r="E411">
            <v>0.309</v>
          </cell>
          <cell r="F411">
            <v>0</v>
          </cell>
          <cell r="G411">
            <v>0.3</v>
          </cell>
          <cell r="H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250</v>
          </cell>
          <cell r="R411">
            <v>0</v>
          </cell>
        </row>
        <row r="412">
          <cell r="A412" t="str">
            <v>22i</v>
          </cell>
          <cell r="B412" t="str">
            <v>Removal of Partition Frame</v>
          </cell>
          <cell r="C412" t="str">
            <v>bd. ft.</v>
          </cell>
          <cell r="D412">
            <v>0</v>
          </cell>
          <cell r="E412">
            <v>0.19570000000000001</v>
          </cell>
          <cell r="F412">
            <v>0</v>
          </cell>
          <cell r="G412">
            <v>0.19</v>
          </cell>
          <cell r="H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5000</v>
          </cell>
          <cell r="R412">
            <v>0</v>
          </cell>
        </row>
        <row r="413">
          <cell r="A413" t="str">
            <v>22j</v>
          </cell>
          <cell r="B413" t="str">
            <v>Removal of Ceiling Board</v>
          </cell>
          <cell r="C413" t="str">
            <v>sq.m.</v>
          </cell>
          <cell r="D413">
            <v>0</v>
          </cell>
          <cell r="E413">
            <v>4.9234</v>
          </cell>
          <cell r="F413">
            <v>74.75</v>
          </cell>
          <cell r="G413">
            <v>4.78</v>
          </cell>
          <cell r="H413">
            <v>23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100</v>
          </cell>
          <cell r="R413">
            <v>0</v>
          </cell>
        </row>
        <row r="414">
          <cell r="A414" t="str">
            <v>22k</v>
          </cell>
          <cell r="B414" t="str">
            <v>Removal of Partition Board</v>
          </cell>
          <cell r="C414" t="str">
            <v>sq.m.</v>
          </cell>
          <cell r="D414">
            <v>0</v>
          </cell>
          <cell r="E414">
            <v>3.9449000000000001</v>
          </cell>
          <cell r="F414">
            <v>74.75</v>
          </cell>
          <cell r="G414">
            <v>3.83</v>
          </cell>
          <cell r="H414">
            <v>23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800</v>
          </cell>
          <cell r="R414">
            <v>0</v>
          </cell>
        </row>
        <row r="415">
          <cell r="A415" t="str">
            <v>22l</v>
          </cell>
          <cell r="B415" t="str">
            <v>Installation of T&amp;G (Wall)</v>
          </cell>
          <cell r="C415" t="str">
            <v>bd. ft.</v>
          </cell>
          <cell r="D415">
            <v>0</v>
          </cell>
          <cell r="E415">
            <v>14.832000000000001</v>
          </cell>
          <cell r="F415">
            <v>74.75</v>
          </cell>
          <cell r="G415">
            <v>14.4</v>
          </cell>
          <cell r="H415">
            <v>23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1250</v>
          </cell>
          <cell r="R415">
            <v>0</v>
          </cell>
        </row>
        <row r="416">
          <cell r="A416" t="str">
            <v>22m</v>
          </cell>
          <cell r="B416" t="str">
            <v>Removal of T&amp;G (Wall)</v>
          </cell>
          <cell r="C416" t="str">
            <v>bd. ft.</v>
          </cell>
          <cell r="D416">
            <v>0</v>
          </cell>
          <cell r="E416">
            <v>0.88580000000000003</v>
          </cell>
          <cell r="F416">
            <v>74.75</v>
          </cell>
          <cell r="G416">
            <v>0.86</v>
          </cell>
          <cell r="H416">
            <v>23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3000</v>
          </cell>
          <cell r="R416">
            <v>0</v>
          </cell>
        </row>
        <row r="417">
          <cell r="A417" t="str">
            <v>22n</v>
          </cell>
          <cell r="B417" t="str">
            <v>Fab./Inst./Strip of Formworks (Wall on ground)</v>
          </cell>
          <cell r="C417" t="str">
            <v>sq.m.</v>
          </cell>
          <cell r="D417">
            <v>0</v>
          </cell>
          <cell r="E417">
            <v>107.0273</v>
          </cell>
          <cell r="F417">
            <v>74.75</v>
          </cell>
          <cell r="G417">
            <v>103.91</v>
          </cell>
          <cell r="H417">
            <v>23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7000</v>
          </cell>
          <cell r="R417">
            <v>0</v>
          </cell>
        </row>
        <row r="418">
          <cell r="A418" t="str">
            <v>22o</v>
          </cell>
          <cell r="B418" t="str">
            <v>Fab./Inst./Strip of Formworks (Wall above 10')</v>
          </cell>
          <cell r="C418" t="str">
            <v>sq.m.</v>
          </cell>
          <cell r="D418">
            <v>0</v>
          </cell>
          <cell r="E418">
            <v>151.87349999999998</v>
          </cell>
          <cell r="F418">
            <v>74.75</v>
          </cell>
          <cell r="G418">
            <v>147.44999999999999</v>
          </cell>
          <cell r="H418">
            <v>23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2500</v>
          </cell>
          <cell r="R418">
            <v>0</v>
          </cell>
        </row>
        <row r="419">
          <cell r="A419" t="str">
            <v>22p</v>
          </cell>
          <cell r="B419" t="str">
            <v>Fab./Inst./Strip of Formworks (Beams)</v>
          </cell>
          <cell r="C419" t="str">
            <v>sq.m.</v>
          </cell>
          <cell r="D419">
            <v>0</v>
          </cell>
          <cell r="E419">
            <v>166.65400000000002</v>
          </cell>
          <cell r="F419">
            <v>74.75</v>
          </cell>
          <cell r="G419">
            <v>161.80000000000001</v>
          </cell>
          <cell r="H419">
            <v>23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1800</v>
          </cell>
          <cell r="R419">
            <v>0</v>
          </cell>
        </row>
        <row r="420">
          <cell r="A420" t="str">
            <v>22q</v>
          </cell>
          <cell r="B420" t="str">
            <v>Fab./Inst./Strip of Formworks (Column)</v>
          </cell>
          <cell r="C420" t="str">
            <v>sq.m.</v>
          </cell>
          <cell r="D420">
            <v>0</v>
          </cell>
          <cell r="E420">
            <v>137.74189999999999</v>
          </cell>
          <cell r="F420">
            <v>74.75</v>
          </cell>
          <cell r="G420">
            <v>133.72999999999999</v>
          </cell>
          <cell r="H420">
            <v>23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400</v>
          </cell>
          <cell r="R420">
            <v>0</v>
          </cell>
        </row>
        <row r="421">
          <cell r="A421" t="str">
            <v>22r</v>
          </cell>
          <cell r="B421" t="str">
            <v>Fab./Inst./Removal of Scaffolds</v>
          </cell>
          <cell r="C421" t="str">
            <v>lot</v>
          </cell>
          <cell r="D421">
            <v>0</v>
          </cell>
          <cell r="E421">
            <v>515</v>
          </cell>
          <cell r="F421">
            <v>0</v>
          </cell>
          <cell r="G421">
            <v>500</v>
          </cell>
          <cell r="H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84.97</v>
          </cell>
          <cell r="R421">
            <v>0</v>
          </cell>
        </row>
        <row r="422">
          <cell r="A422" t="str">
            <v>22r1</v>
          </cell>
          <cell r="B422" t="str">
            <v>Fab./Inst./Removal of Scaffolds</v>
          </cell>
          <cell r="C422" t="str">
            <v>bd.ft.</v>
          </cell>
          <cell r="D422">
            <v>0</v>
          </cell>
          <cell r="E422">
            <v>3.4608000000000003</v>
          </cell>
          <cell r="F422">
            <v>74.75</v>
          </cell>
          <cell r="G422">
            <v>3.3600000000000003</v>
          </cell>
          <cell r="H422">
            <v>23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9094.73</v>
          </cell>
          <cell r="R422">
            <v>0</v>
          </cell>
        </row>
        <row r="423">
          <cell r="A423" t="str">
            <v>22s</v>
          </cell>
          <cell r="B423" t="str">
            <v>Application of Wood Preservative</v>
          </cell>
          <cell r="C423" t="str">
            <v>unit</v>
          </cell>
          <cell r="D423">
            <v>0</v>
          </cell>
          <cell r="E423">
            <v>360.5</v>
          </cell>
          <cell r="F423">
            <v>0</v>
          </cell>
          <cell r="G423">
            <v>350</v>
          </cell>
          <cell r="H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18190</v>
          </cell>
          <cell r="R423">
            <v>0</v>
          </cell>
        </row>
        <row r="424">
          <cell r="A424" t="str">
            <v>22t</v>
          </cell>
          <cell r="B424" t="str">
            <v>Installation of T&amp;G (Ceiling)</v>
          </cell>
          <cell r="C424" t="str">
            <v>bd.ft.</v>
          </cell>
          <cell r="D424">
            <v>0</v>
          </cell>
          <cell r="E424">
            <v>16.686</v>
          </cell>
          <cell r="F424">
            <v>0</v>
          </cell>
          <cell r="G424">
            <v>16.2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</row>
        <row r="425">
          <cell r="A425" t="str">
            <v>22u</v>
          </cell>
          <cell r="B425" t="str">
            <v>Removal of T&amp;G (Ceiling)</v>
          </cell>
          <cell r="C425" t="str">
            <v>bd. ft.</v>
          </cell>
          <cell r="D425">
            <v>0</v>
          </cell>
          <cell r="E425">
            <v>1.236</v>
          </cell>
          <cell r="F425">
            <v>500</v>
          </cell>
          <cell r="G425">
            <v>1.2</v>
          </cell>
          <cell r="H425">
            <v>250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1500</v>
          </cell>
          <cell r="R425">
            <v>0</v>
          </cell>
        </row>
        <row r="426">
          <cell r="A426">
            <v>22.01</v>
          </cell>
          <cell r="B426" t="str">
            <v>Rough Lumber, Kiln Dried, Apitong</v>
          </cell>
          <cell r="C426" t="str">
            <v>bd. ft.</v>
          </cell>
          <cell r="D426">
            <v>37.800000000000004</v>
          </cell>
          <cell r="E426">
            <v>0</v>
          </cell>
          <cell r="F426">
            <v>36</v>
          </cell>
          <cell r="G426">
            <v>0</v>
          </cell>
          <cell r="H426">
            <v>120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200</v>
          </cell>
          <cell r="R426">
            <v>0</v>
          </cell>
        </row>
        <row r="427">
          <cell r="A427">
            <v>22.02</v>
          </cell>
          <cell r="B427" t="str">
            <v>Rough Lumber, Sun Dried, Apitong</v>
          </cell>
          <cell r="C427" t="str">
            <v>bd. ft.</v>
          </cell>
          <cell r="D427">
            <v>25.200000000000003</v>
          </cell>
          <cell r="E427">
            <v>0</v>
          </cell>
          <cell r="F427">
            <v>24</v>
          </cell>
          <cell r="G427">
            <v>0</v>
          </cell>
          <cell r="H427">
            <v>160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450</v>
          </cell>
          <cell r="R427">
            <v>0</v>
          </cell>
        </row>
        <row r="428">
          <cell r="A428">
            <v>22.03</v>
          </cell>
          <cell r="B428" t="str">
            <v>Rough Lumber, Sun Dried, Guijo</v>
          </cell>
          <cell r="C428" t="str">
            <v>bd. ft.</v>
          </cell>
          <cell r="D428">
            <v>37.800000000000004</v>
          </cell>
          <cell r="E428">
            <v>0</v>
          </cell>
          <cell r="F428">
            <v>36</v>
          </cell>
          <cell r="G428">
            <v>0</v>
          </cell>
          <cell r="H428">
            <v>25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168.5</v>
          </cell>
          <cell r="R428">
            <v>0</v>
          </cell>
        </row>
        <row r="429">
          <cell r="A429">
            <v>22.04</v>
          </cell>
          <cell r="B429" t="str">
            <v>Rough Lumber, Kiln Dried, Tanguile</v>
          </cell>
          <cell r="C429" t="str">
            <v>bd. ft.</v>
          </cell>
          <cell r="D429">
            <v>21</v>
          </cell>
          <cell r="E429">
            <v>0</v>
          </cell>
          <cell r="F429">
            <v>20</v>
          </cell>
          <cell r="G429">
            <v>0</v>
          </cell>
          <cell r="H429">
            <v>30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339.5</v>
          </cell>
          <cell r="R429">
            <v>0</v>
          </cell>
        </row>
        <row r="430">
          <cell r="A430">
            <v>22.05</v>
          </cell>
          <cell r="B430" t="str">
            <v>Rough Lumber, Sun Dried, Tanguile</v>
          </cell>
          <cell r="C430" t="str">
            <v>bd. ft.</v>
          </cell>
          <cell r="D430">
            <v>25.200000000000003</v>
          </cell>
          <cell r="E430">
            <v>0</v>
          </cell>
          <cell r="F430">
            <v>24</v>
          </cell>
          <cell r="G430">
            <v>0</v>
          </cell>
          <cell r="H430">
            <v>36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451.5</v>
          </cell>
          <cell r="R430">
            <v>0</v>
          </cell>
        </row>
        <row r="431">
          <cell r="A431">
            <v>22.06</v>
          </cell>
          <cell r="B431" t="str">
            <v>Rough Lumber, Sun Dried, Yakal</v>
          </cell>
          <cell r="C431" t="str">
            <v>bd. ft.</v>
          </cell>
          <cell r="D431">
            <v>53.550000000000004</v>
          </cell>
          <cell r="E431">
            <v>0</v>
          </cell>
          <cell r="F431">
            <v>51</v>
          </cell>
          <cell r="G431">
            <v>0</v>
          </cell>
          <cell r="H431">
            <v>40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210</v>
          </cell>
          <cell r="R431">
            <v>0</v>
          </cell>
        </row>
        <row r="432">
          <cell r="A432">
            <v>22.07</v>
          </cell>
          <cell r="B432" t="str">
            <v>S4S Lumber, Kiln Dried, Apitong</v>
          </cell>
          <cell r="C432" t="str">
            <v>bd. ft.</v>
          </cell>
          <cell r="D432">
            <v>37.800000000000004</v>
          </cell>
          <cell r="E432">
            <v>0</v>
          </cell>
          <cell r="F432">
            <v>36</v>
          </cell>
          <cell r="G432">
            <v>0</v>
          </cell>
          <cell r="H432">
            <v>20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420</v>
          </cell>
          <cell r="R432">
            <v>0</v>
          </cell>
        </row>
        <row r="433">
          <cell r="A433">
            <v>22.08</v>
          </cell>
          <cell r="B433" t="str">
            <v>S4S Lumber, Sun Dried, Apitong</v>
          </cell>
          <cell r="C433" t="str">
            <v>bd. ft.</v>
          </cell>
          <cell r="D433">
            <v>26.25</v>
          </cell>
          <cell r="E433">
            <v>0</v>
          </cell>
          <cell r="F433">
            <v>25</v>
          </cell>
          <cell r="G433">
            <v>0</v>
          </cell>
          <cell r="H433">
            <v>25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560</v>
          </cell>
          <cell r="R433">
            <v>0</v>
          </cell>
        </row>
        <row r="434">
          <cell r="A434">
            <v>22.09</v>
          </cell>
          <cell r="B434" t="str">
            <v>S4S Lumber, Kiln Dried, Guijo</v>
          </cell>
          <cell r="C434" t="str">
            <v>bd. ft.</v>
          </cell>
          <cell r="D434">
            <v>37.800000000000004</v>
          </cell>
          <cell r="E434">
            <v>0</v>
          </cell>
          <cell r="F434">
            <v>36</v>
          </cell>
          <cell r="G434">
            <v>0</v>
          </cell>
          <cell r="H434">
            <v>28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1200</v>
          </cell>
          <cell r="R434">
            <v>0</v>
          </cell>
        </row>
        <row r="435">
          <cell r="A435">
            <v>22.1</v>
          </cell>
          <cell r="B435" t="str">
            <v>S4S Lumber, Kiln Dried, Tanguile</v>
          </cell>
          <cell r="C435" t="str">
            <v>bd. ft.</v>
          </cell>
          <cell r="D435">
            <v>22.05</v>
          </cell>
          <cell r="E435">
            <v>0</v>
          </cell>
          <cell r="F435">
            <v>21</v>
          </cell>
          <cell r="G435">
            <v>0</v>
          </cell>
          <cell r="H435">
            <v>32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25</v>
          </cell>
          <cell r="R435">
            <v>0</v>
          </cell>
        </row>
        <row r="436">
          <cell r="A436">
            <v>22.11</v>
          </cell>
          <cell r="B436" t="str">
            <v>S4S Lumber, Sun Dried, Tanguile</v>
          </cell>
          <cell r="C436" t="str">
            <v>bd. ft.</v>
          </cell>
          <cell r="D436">
            <v>26.25</v>
          </cell>
          <cell r="E436">
            <v>0</v>
          </cell>
          <cell r="F436">
            <v>25</v>
          </cell>
          <cell r="G436">
            <v>0</v>
          </cell>
          <cell r="H436">
            <v>15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53</v>
          </cell>
          <cell r="R436">
            <v>0</v>
          </cell>
        </row>
        <row r="437">
          <cell r="A437">
            <v>22.12</v>
          </cell>
          <cell r="B437" t="str">
            <v>S4S Lumber, Sun Dried, Yakal</v>
          </cell>
          <cell r="C437" t="str">
            <v>bd. ft.</v>
          </cell>
          <cell r="D437">
            <v>54.6</v>
          </cell>
          <cell r="E437">
            <v>0</v>
          </cell>
          <cell r="F437">
            <v>52</v>
          </cell>
          <cell r="G437">
            <v>0</v>
          </cell>
          <cell r="H437">
            <v>20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96</v>
          </cell>
          <cell r="R437">
            <v>0</v>
          </cell>
        </row>
        <row r="438">
          <cell r="A438">
            <v>22.13</v>
          </cell>
          <cell r="B438" t="str">
            <v>Plyboard, 3/4" x 4' x 8'</v>
          </cell>
          <cell r="C438" t="str">
            <v>pc.</v>
          </cell>
          <cell r="D438">
            <v>693</v>
          </cell>
          <cell r="E438">
            <v>0</v>
          </cell>
          <cell r="F438">
            <v>660</v>
          </cell>
          <cell r="G438">
            <v>0</v>
          </cell>
          <cell r="H438">
            <v>23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20.5</v>
          </cell>
          <cell r="R438">
            <v>0</v>
          </cell>
        </row>
        <row r="439">
          <cell r="A439">
            <v>22.14</v>
          </cell>
          <cell r="B439" t="str">
            <v>Plywood, Danarra</v>
          </cell>
          <cell r="C439" t="str">
            <v>pc.</v>
          </cell>
          <cell r="D439">
            <v>420</v>
          </cell>
          <cell r="E439">
            <v>0</v>
          </cell>
          <cell r="F439">
            <v>400</v>
          </cell>
          <cell r="G439">
            <v>0</v>
          </cell>
          <cell r="H439">
            <v>15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39.5</v>
          </cell>
          <cell r="R439">
            <v>0</v>
          </cell>
        </row>
        <row r="440">
          <cell r="A440">
            <v>22.15</v>
          </cell>
          <cell r="B440" t="str">
            <v>Plywood, Marine, 1/4" x 4' x 8'</v>
          </cell>
          <cell r="C440" t="str">
            <v>pc.</v>
          </cell>
          <cell r="D440">
            <v>304.5</v>
          </cell>
          <cell r="E440">
            <v>0</v>
          </cell>
          <cell r="F440">
            <v>290</v>
          </cell>
          <cell r="G440">
            <v>0</v>
          </cell>
          <cell r="H440">
            <v>18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82.5</v>
          </cell>
          <cell r="R440">
            <v>0</v>
          </cell>
        </row>
        <row r="441">
          <cell r="A441">
            <v>22.16</v>
          </cell>
          <cell r="B441" t="str">
            <v>Plywood, Marine, 1/2" x 4' x 8'</v>
          </cell>
          <cell r="C441" t="str">
            <v>pc.</v>
          </cell>
          <cell r="D441">
            <v>577.5</v>
          </cell>
          <cell r="E441">
            <v>0</v>
          </cell>
          <cell r="F441">
            <v>550</v>
          </cell>
          <cell r="G441">
            <v>0</v>
          </cell>
          <cell r="H441">
            <v>21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36</v>
          </cell>
          <cell r="R441">
            <v>0</v>
          </cell>
        </row>
        <row r="442">
          <cell r="A442">
            <v>22.17</v>
          </cell>
          <cell r="B442" t="str">
            <v>Plywood, Marine, 3/4" x 4' x 8'</v>
          </cell>
          <cell r="C442" t="str">
            <v>pc.</v>
          </cell>
          <cell r="D442">
            <v>997.5</v>
          </cell>
          <cell r="E442">
            <v>0</v>
          </cell>
          <cell r="F442">
            <v>950</v>
          </cell>
          <cell r="G442">
            <v>0</v>
          </cell>
          <cell r="H442">
            <v>23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71.95</v>
          </cell>
          <cell r="R442">
            <v>0</v>
          </cell>
        </row>
        <row r="443">
          <cell r="A443">
            <v>22.18</v>
          </cell>
          <cell r="B443" t="str">
            <v>Plywood, Ordinary, 1/4" x 4' x 8'</v>
          </cell>
          <cell r="C443" t="str">
            <v>pc.</v>
          </cell>
          <cell r="D443">
            <v>262.5</v>
          </cell>
          <cell r="E443">
            <v>0</v>
          </cell>
          <cell r="F443">
            <v>250</v>
          </cell>
          <cell r="G443">
            <v>0</v>
          </cell>
          <cell r="H443">
            <v>25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89</v>
          </cell>
          <cell r="R443">
            <v>0</v>
          </cell>
        </row>
        <row r="444">
          <cell r="A444">
            <v>22.19</v>
          </cell>
          <cell r="B444" t="str">
            <v>Plywood, Ordinary, 1/2" x 4' x 8'</v>
          </cell>
          <cell r="C444" t="str">
            <v>pc.</v>
          </cell>
          <cell r="D444">
            <v>472.5</v>
          </cell>
          <cell r="E444">
            <v>0</v>
          </cell>
          <cell r="F444">
            <v>450</v>
          </cell>
          <cell r="G444">
            <v>0</v>
          </cell>
          <cell r="H444">
            <v>20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109</v>
          </cell>
          <cell r="R444">
            <v>0</v>
          </cell>
        </row>
        <row r="445">
          <cell r="A445">
            <v>22.2</v>
          </cell>
          <cell r="B445" t="str">
            <v>Plywood, Ordinary, 3/4" x 4' x 8'</v>
          </cell>
          <cell r="C445" t="str">
            <v>pc.</v>
          </cell>
          <cell r="D445">
            <v>808.5</v>
          </cell>
          <cell r="E445">
            <v>0</v>
          </cell>
          <cell r="F445">
            <v>770</v>
          </cell>
          <cell r="G445">
            <v>0</v>
          </cell>
          <cell r="H445">
            <v>25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138</v>
          </cell>
          <cell r="R445">
            <v>0</v>
          </cell>
        </row>
        <row r="446">
          <cell r="A446">
            <v>22.21</v>
          </cell>
          <cell r="B446" t="str">
            <v>T&amp;G, 3/4" x 6"</v>
          </cell>
          <cell r="C446" t="str">
            <v>bd. ft.</v>
          </cell>
          <cell r="D446">
            <v>42</v>
          </cell>
          <cell r="E446">
            <v>0</v>
          </cell>
          <cell r="F446">
            <v>40</v>
          </cell>
          <cell r="G446">
            <v>0</v>
          </cell>
          <cell r="H446">
            <v>30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38</v>
          </cell>
          <cell r="R446">
            <v>0</v>
          </cell>
        </row>
        <row r="447">
          <cell r="A447">
            <v>22.22</v>
          </cell>
          <cell r="B447" t="str">
            <v>Removal of Beam (Wood)</v>
          </cell>
          <cell r="C447" t="str">
            <v>bd. ft.</v>
          </cell>
          <cell r="D447">
            <v>0</v>
          </cell>
          <cell r="E447">
            <v>0.56650000000000011</v>
          </cell>
          <cell r="F447">
            <v>200</v>
          </cell>
          <cell r="G447">
            <v>0.55000000000000004</v>
          </cell>
          <cell r="H447">
            <v>200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60.5</v>
          </cell>
          <cell r="R447">
            <v>0</v>
          </cell>
        </row>
        <row r="448">
          <cell r="A448">
            <v>22.23</v>
          </cell>
          <cell r="B448" t="str">
            <v>Removal of Column (Wood)</v>
          </cell>
          <cell r="C448" t="str">
            <v>bd. ft.</v>
          </cell>
          <cell r="D448">
            <v>0</v>
          </cell>
          <cell r="E448">
            <v>0.36049999999999999</v>
          </cell>
          <cell r="F448">
            <v>250</v>
          </cell>
          <cell r="G448">
            <v>0.35</v>
          </cell>
          <cell r="H448">
            <v>200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81</v>
          </cell>
          <cell r="R448">
            <v>0</v>
          </cell>
        </row>
        <row r="449">
          <cell r="A449">
            <v>22.24</v>
          </cell>
          <cell r="B449" t="str">
            <v>Fabrication &amp; Installation of Beam</v>
          </cell>
          <cell r="C449" t="str">
            <v>bd. ft.</v>
          </cell>
          <cell r="D449">
            <v>0</v>
          </cell>
          <cell r="E449">
            <v>27.707000000000001</v>
          </cell>
          <cell r="F449">
            <v>350</v>
          </cell>
          <cell r="G449">
            <v>26.9</v>
          </cell>
          <cell r="H449">
            <v>200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97</v>
          </cell>
          <cell r="R449">
            <v>0</v>
          </cell>
        </row>
        <row r="450">
          <cell r="A450">
            <v>22.25</v>
          </cell>
          <cell r="B450" t="str">
            <v>Fabrication &amp; Installation of Column</v>
          </cell>
          <cell r="C450" t="str">
            <v>bd. ft.</v>
          </cell>
          <cell r="D450">
            <v>0</v>
          </cell>
          <cell r="E450">
            <v>27.707000000000001</v>
          </cell>
          <cell r="F450">
            <v>783</v>
          </cell>
          <cell r="G450">
            <v>26.9</v>
          </cell>
          <cell r="H450">
            <v>200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122</v>
          </cell>
          <cell r="R450">
            <v>0</v>
          </cell>
        </row>
        <row r="451">
          <cell r="A451">
            <v>22.26</v>
          </cell>
          <cell r="B451" t="str">
            <v>Coco Lumber</v>
          </cell>
          <cell r="C451" t="str">
            <v>bd. ft.</v>
          </cell>
          <cell r="D451">
            <v>8.4</v>
          </cell>
          <cell r="E451">
            <v>0</v>
          </cell>
          <cell r="F451">
            <v>8</v>
          </cell>
          <cell r="G451">
            <v>0</v>
          </cell>
          <cell r="H451">
            <v>200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165</v>
          </cell>
          <cell r="R451">
            <v>0</v>
          </cell>
        </row>
        <row r="452">
          <cell r="A452">
            <v>30.01</v>
          </cell>
          <cell r="B452" t="str">
            <v>Standard One-Classroom School Building w/o Toilet</v>
          </cell>
          <cell r="C452" t="str">
            <v>Lot</v>
          </cell>
          <cell r="D452">
            <v>168654.15</v>
          </cell>
          <cell r="E452">
            <v>49632.507000000005</v>
          </cell>
          <cell r="F452">
            <v>160623</v>
          </cell>
          <cell r="G452">
            <v>48186.9</v>
          </cell>
          <cell r="H452">
            <v>200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350</v>
          </cell>
          <cell r="R452">
            <v>0</v>
          </cell>
        </row>
        <row r="453">
          <cell r="A453">
            <v>30.02</v>
          </cell>
          <cell r="B453" t="str">
            <v>Standard Two-Classroom School Building w/o Toilet</v>
          </cell>
          <cell r="C453" t="str">
            <v>Lot</v>
          </cell>
          <cell r="D453">
            <v>315637.413</v>
          </cell>
          <cell r="E453">
            <v>92887.583599999998</v>
          </cell>
          <cell r="F453">
            <v>300607.06</v>
          </cell>
          <cell r="G453">
            <v>90182.12</v>
          </cell>
          <cell r="H453">
            <v>15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675</v>
          </cell>
          <cell r="R453">
            <v>0</v>
          </cell>
        </row>
        <row r="454">
          <cell r="A454">
            <v>30.03</v>
          </cell>
          <cell r="B454" t="str">
            <v>Standard Three-Classroom School Building w/o Toilet</v>
          </cell>
          <cell r="C454" t="str">
            <v>Lot</v>
          </cell>
          <cell r="D454">
            <v>462620.67600000004</v>
          </cell>
          <cell r="E454">
            <v>136142.66020000001</v>
          </cell>
          <cell r="F454">
            <v>440591.12</v>
          </cell>
          <cell r="G454">
            <v>132177.34</v>
          </cell>
          <cell r="H454">
            <v>18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66</v>
          </cell>
          <cell r="R454">
            <v>0</v>
          </cell>
        </row>
        <row r="455">
          <cell r="A455">
            <v>30.04</v>
          </cell>
          <cell r="B455" t="str">
            <v>Standard One-Classroom School Building w/ Toilet</v>
          </cell>
          <cell r="C455" t="str">
            <v>Lot</v>
          </cell>
          <cell r="D455">
            <v>200154.15</v>
          </cell>
          <cell r="E455">
            <v>68719.59150000001</v>
          </cell>
          <cell r="F455">
            <v>190623</v>
          </cell>
          <cell r="G455">
            <v>66718.05</v>
          </cell>
          <cell r="H455">
            <v>30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262</v>
          </cell>
          <cell r="R455">
            <v>0</v>
          </cell>
        </row>
        <row r="456">
          <cell r="A456">
            <v>12.32</v>
          </cell>
          <cell r="B456" t="str">
            <v>Three Chamber Septic Vault</v>
          </cell>
          <cell r="C456" t="str">
            <v>unit</v>
          </cell>
          <cell r="D456">
            <v>42878.516000000003</v>
          </cell>
          <cell r="E456">
            <v>14039.4154</v>
          </cell>
          <cell r="F456">
            <v>25</v>
          </cell>
          <cell r="G456">
            <v>0</v>
          </cell>
          <cell r="H456">
            <v>30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42878.516000000003</v>
          </cell>
          <cell r="R456">
            <v>0</v>
          </cell>
        </row>
        <row r="457">
          <cell r="A457" t="str">
            <v>12.32a</v>
          </cell>
          <cell r="B457" t="str">
            <v>Septic Vault</v>
          </cell>
          <cell r="C457" t="str">
            <v>unit</v>
          </cell>
          <cell r="D457">
            <v>28482.49354985973</v>
          </cell>
          <cell r="E457">
            <v>11768.3392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28482.49354985973</v>
          </cell>
          <cell r="R457">
            <v>0</v>
          </cell>
        </row>
        <row r="458">
          <cell r="A458">
            <v>12.33</v>
          </cell>
          <cell r="B458" t="str">
            <v>PVC Cement</v>
          </cell>
          <cell r="C458" t="str">
            <v>can</v>
          </cell>
          <cell r="D458">
            <v>150</v>
          </cell>
          <cell r="E458">
            <v>45</v>
          </cell>
          <cell r="F458">
            <v>25</v>
          </cell>
          <cell r="G458">
            <v>0</v>
          </cell>
          <cell r="H458">
            <v>30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150</v>
          </cell>
          <cell r="R458">
            <v>0</v>
          </cell>
        </row>
        <row r="459">
          <cell r="A459">
            <v>12.34</v>
          </cell>
          <cell r="B459" t="str">
            <v>Waste Vault</v>
          </cell>
          <cell r="C459" t="str">
            <v>unit</v>
          </cell>
          <cell r="D459">
            <v>4620</v>
          </cell>
          <cell r="E459">
            <v>1386</v>
          </cell>
          <cell r="F459">
            <v>25</v>
          </cell>
          <cell r="G459">
            <v>0</v>
          </cell>
          <cell r="H459">
            <v>30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4620</v>
          </cell>
          <cell r="R459">
            <v>0</v>
          </cell>
        </row>
        <row r="460">
          <cell r="A460">
            <v>13</v>
          </cell>
          <cell r="B460" t="str">
            <v>Painting Works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</row>
        <row r="461">
          <cell r="A461">
            <v>13.01</v>
          </cell>
          <cell r="B461" t="str">
            <v>Latex, Flat</v>
          </cell>
          <cell r="C461" t="str">
            <v>gal</v>
          </cell>
          <cell r="D461">
            <v>500</v>
          </cell>
          <cell r="E461">
            <v>150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460</v>
          </cell>
          <cell r="Q461">
            <v>506.00000000000006</v>
          </cell>
          <cell r="R461">
            <v>0</v>
          </cell>
        </row>
        <row r="462">
          <cell r="A462">
            <v>13.02</v>
          </cell>
          <cell r="B462" t="str">
            <v>Latex, Semi Gloss</v>
          </cell>
          <cell r="C462" t="str">
            <v>gal</v>
          </cell>
          <cell r="D462">
            <v>565</v>
          </cell>
          <cell r="E462">
            <v>169.5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501</v>
          </cell>
          <cell r="Q462">
            <v>551.1</v>
          </cell>
          <cell r="R462">
            <v>0</v>
          </cell>
        </row>
        <row r="463">
          <cell r="A463">
            <v>13.03</v>
          </cell>
          <cell r="B463" t="str">
            <v>Latex, Gloss</v>
          </cell>
          <cell r="C463" t="str">
            <v>gal</v>
          </cell>
          <cell r="D463">
            <v>520</v>
          </cell>
          <cell r="E463">
            <v>156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520</v>
          </cell>
          <cell r="Q463">
            <v>572</v>
          </cell>
          <cell r="R463">
            <v>0</v>
          </cell>
        </row>
        <row r="464">
          <cell r="A464">
            <v>13.04</v>
          </cell>
          <cell r="B464" t="str">
            <v>Enamel, Flatwall</v>
          </cell>
          <cell r="C464" t="str">
            <v>gal</v>
          </cell>
          <cell r="D464">
            <v>530</v>
          </cell>
          <cell r="E464">
            <v>159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491</v>
          </cell>
          <cell r="Q464">
            <v>540.1</v>
          </cell>
          <cell r="R464">
            <v>0</v>
          </cell>
        </row>
        <row r="465">
          <cell r="A465">
            <v>13.05</v>
          </cell>
          <cell r="B465" t="str">
            <v>Enamel, Semi Gloss</v>
          </cell>
          <cell r="C465" t="str">
            <v>gal</v>
          </cell>
          <cell r="D465">
            <v>580</v>
          </cell>
          <cell r="E465">
            <v>174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499</v>
          </cell>
          <cell r="Q465">
            <v>548.90000000000009</v>
          </cell>
          <cell r="R465">
            <v>0</v>
          </cell>
        </row>
        <row r="466">
          <cell r="A466">
            <v>13.06</v>
          </cell>
          <cell r="B466" t="str">
            <v>Enamel, Quick Dry</v>
          </cell>
          <cell r="C466" t="str">
            <v>gal</v>
          </cell>
          <cell r="D466">
            <v>512</v>
          </cell>
          <cell r="E466">
            <v>153.6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512</v>
          </cell>
          <cell r="Q466">
            <v>563.20000000000005</v>
          </cell>
          <cell r="R466">
            <v>0</v>
          </cell>
        </row>
        <row r="467">
          <cell r="A467">
            <v>13.07</v>
          </cell>
          <cell r="B467" t="str">
            <v>Enamel, Epoxy</v>
          </cell>
          <cell r="C467" t="str">
            <v>gal</v>
          </cell>
          <cell r="D467">
            <v>798</v>
          </cell>
          <cell r="E467">
            <v>239.39999999999998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798</v>
          </cell>
          <cell r="Q467">
            <v>877.80000000000007</v>
          </cell>
          <cell r="R467">
            <v>0</v>
          </cell>
        </row>
        <row r="468">
          <cell r="A468">
            <v>13.08</v>
          </cell>
          <cell r="B468" t="str">
            <v>Enamel, Traffic Paint</v>
          </cell>
          <cell r="C468" t="str">
            <v>gal</v>
          </cell>
          <cell r="D468">
            <v>460</v>
          </cell>
          <cell r="E468">
            <v>138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460</v>
          </cell>
          <cell r="Q468">
            <v>506.00000000000006</v>
          </cell>
          <cell r="R468">
            <v>0</v>
          </cell>
        </row>
        <row r="469">
          <cell r="A469">
            <v>13.09</v>
          </cell>
          <cell r="B469" t="str">
            <v>Primer, Red Lead</v>
          </cell>
          <cell r="C469" t="str">
            <v>gal</v>
          </cell>
          <cell r="D469">
            <v>563</v>
          </cell>
          <cell r="E469">
            <v>168.9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563</v>
          </cell>
          <cell r="Q469">
            <v>619.30000000000007</v>
          </cell>
          <cell r="R469">
            <v>0</v>
          </cell>
        </row>
        <row r="470">
          <cell r="A470">
            <v>13.1</v>
          </cell>
          <cell r="B470" t="str">
            <v>Primer, Red Oxide</v>
          </cell>
          <cell r="C470" t="str">
            <v>gal</v>
          </cell>
          <cell r="D470">
            <v>487</v>
          </cell>
          <cell r="E470">
            <v>146.1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487</v>
          </cell>
          <cell r="Q470">
            <v>535.70000000000005</v>
          </cell>
          <cell r="R470">
            <v>0</v>
          </cell>
        </row>
        <row r="471">
          <cell r="A471">
            <v>13.11</v>
          </cell>
          <cell r="B471" t="str">
            <v>Primer, Epoxy</v>
          </cell>
          <cell r="C471" t="str">
            <v>gal</v>
          </cell>
          <cell r="D471">
            <v>626</v>
          </cell>
          <cell r="E471">
            <v>187.79999999999998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626</v>
          </cell>
          <cell r="Q471">
            <v>688.6</v>
          </cell>
          <cell r="R471">
            <v>0</v>
          </cell>
        </row>
        <row r="472">
          <cell r="A472">
            <v>13.12</v>
          </cell>
          <cell r="B472" t="str">
            <v>Primer, Zinc Chromate</v>
          </cell>
          <cell r="C472" t="str">
            <v>gal</v>
          </cell>
          <cell r="D472">
            <v>800</v>
          </cell>
          <cell r="E472">
            <v>240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537</v>
          </cell>
          <cell r="Q472">
            <v>590.70000000000005</v>
          </cell>
          <cell r="R472">
            <v>0</v>
          </cell>
        </row>
        <row r="473">
          <cell r="A473">
            <v>13.13</v>
          </cell>
          <cell r="B473" t="str">
            <v>Gloss Acrylic Roof Paint</v>
          </cell>
          <cell r="C473" t="str">
            <v>gal</v>
          </cell>
          <cell r="D473">
            <v>515</v>
          </cell>
          <cell r="E473">
            <v>154.5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515</v>
          </cell>
          <cell r="Q473">
            <v>566.5</v>
          </cell>
          <cell r="R473">
            <v>0</v>
          </cell>
        </row>
        <row r="474">
          <cell r="A474">
            <v>13.14</v>
          </cell>
          <cell r="B474" t="str">
            <v>Masonry Putty</v>
          </cell>
          <cell r="C474" t="str">
            <v>gal</v>
          </cell>
          <cell r="D474">
            <v>720</v>
          </cell>
          <cell r="E474">
            <v>216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319</v>
          </cell>
          <cell r="Q474">
            <v>350.90000000000003</v>
          </cell>
          <cell r="R474">
            <v>0</v>
          </cell>
        </row>
        <row r="475">
          <cell r="A475">
            <v>13.15</v>
          </cell>
          <cell r="B475" t="str">
            <v>Glazing Putty</v>
          </cell>
          <cell r="C475" t="str">
            <v>gal</v>
          </cell>
          <cell r="D475">
            <v>557.33000000000004</v>
          </cell>
          <cell r="E475">
            <v>167.19900000000001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492</v>
          </cell>
          <cell r="Q475">
            <v>541.20000000000005</v>
          </cell>
          <cell r="R475">
            <v>0</v>
          </cell>
        </row>
        <row r="476">
          <cell r="A476">
            <v>13.16</v>
          </cell>
          <cell r="B476" t="str">
            <v>Paint Thinner</v>
          </cell>
          <cell r="C476" t="str">
            <v>gal</v>
          </cell>
          <cell r="D476">
            <v>240</v>
          </cell>
          <cell r="E476">
            <v>72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260</v>
          </cell>
          <cell r="Q476">
            <v>286</v>
          </cell>
          <cell r="R476">
            <v>0</v>
          </cell>
        </row>
        <row r="477">
          <cell r="A477">
            <v>13.17</v>
          </cell>
          <cell r="B477" t="str">
            <v>Lacquer Thinner</v>
          </cell>
          <cell r="C477" t="str">
            <v>gal</v>
          </cell>
          <cell r="D477">
            <v>342.1</v>
          </cell>
          <cell r="E477">
            <v>102.63000000000001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311</v>
          </cell>
          <cell r="Q477">
            <v>342.1</v>
          </cell>
          <cell r="R477">
            <v>0</v>
          </cell>
        </row>
        <row r="478">
          <cell r="A478">
            <v>13.18</v>
          </cell>
          <cell r="B478" t="str">
            <v>Neutralizer</v>
          </cell>
          <cell r="C478" t="str">
            <v>gal</v>
          </cell>
          <cell r="D478">
            <v>274</v>
          </cell>
          <cell r="E478">
            <v>82.2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132</v>
          </cell>
          <cell r="Q478">
            <v>145.20000000000002</v>
          </cell>
          <cell r="R478">
            <v>0</v>
          </cell>
        </row>
        <row r="479">
          <cell r="A479">
            <v>13.19</v>
          </cell>
          <cell r="B479" t="str">
            <v>Calsomine Powder</v>
          </cell>
          <cell r="C479" t="str">
            <v>kg</v>
          </cell>
          <cell r="D479">
            <v>20</v>
          </cell>
          <cell r="E479">
            <v>6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20</v>
          </cell>
          <cell r="Q479">
            <v>22</v>
          </cell>
          <cell r="R479">
            <v>0</v>
          </cell>
        </row>
        <row r="480">
          <cell r="A480">
            <v>13.2</v>
          </cell>
          <cell r="B480" t="str">
            <v>Acri Color</v>
          </cell>
          <cell r="C480" t="str">
            <v>qrt</v>
          </cell>
          <cell r="D480">
            <v>164.67</v>
          </cell>
          <cell r="E480">
            <v>49.400999999999996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165</v>
          </cell>
          <cell r="Q480">
            <v>181.50000000000003</v>
          </cell>
          <cell r="R480">
            <v>0</v>
          </cell>
        </row>
        <row r="481">
          <cell r="A481">
            <v>13.21</v>
          </cell>
          <cell r="B481" t="str">
            <v>Tinting Color</v>
          </cell>
          <cell r="C481" t="str">
            <v>qrt</v>
          </cell>
          <cell r="D481">
            <v>180</v>
          </cell>
          <cell r="E481">
            <v>54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180</v>
          </cell>
          <cell r="Q481">
            <v>198.00000000000003</v>
          </cell>
          <cell r="R481">
            <v>0</v>
          </cell>
        </row>
        <row r="482">
          <cell r="A482">
            <v>13.22</v>
          </cell>
          <cell r="B482" t="str">
            <v>Sanding Sealer</v>
          </cell>
          <cell r="C482" t="str">
            <v>gal</v>
          </cell>
          <cell r="D482">
            <v>519</v>
          </cell>
          <cell r="E482">
            <v>155.69999999999999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519</v>
          </cell>
          <cell r="Q482">
            <v>570.90000000000009</v>
          </cell>
          <cell r="R482">
            <v>0</v>
          </cell>
        </row>
        <row r="483">
          <cell r="A483">
            <v>13.23</v>
          </cell>
          <cell r="B483" t="str">
            <v>Lacquer, Automotive White</v>
          </cell>
          <cell r="C483" t="str">
            <v>gal</v>
          </cell>
          <cell r="D483">
            <v>715</v>
          </cell>
          <cell r="E483">
            <v>214.5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715</v>
          </cell>
          <cell r="Q483">
            <v>786.50000000000011</v>
          </cell>
          <cell r="R483">
            <v>0</v>
          </cell>
        </row>
        <row r="484">
          <cell r="A484">
            <v>13.24</v>
          </cell>
          <cell r="B484" t="str">
            <v>Lacquer, Gloss Enamel</v>
          </cell>
          <cell r="C484" t="str">
            <v>gal</v>
          </cell>
          <cell r="D484">
            <v>665</v>
          </cell>
          <cell r="E484">
            <v>199.5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665</v>
          </cell>
          <cell r="Q484">
            <v>731.50000000000011</v>
          </cell>
          <cell r="R484">
            <v>0</v>
          </cell>
        </row>
        <row r="485">
          <cell r="A485">
            <v>13.25</v>
          </cell>
          <cell r="B485" t="str">
            <v>Lacquer, Water White</v>
          </cell>
          <cell r="C485" t="str">
            <v>gal</v>
          </cell>
          <cell r="D485">
            <v>486</v>
          </cell>
          <cell r="E485">
            <v>145.79999999999998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486</v>
          </cell>
          <cell r="Q485">
            <v>534.6</v>
          </cell>
          <cell r="R485">
            <v>0</v>
          </cell>
        </row>
        <row r="486">
          <cell r="A486">
            <v>13.26</v>
          </cell>
          <cell r="B486" t="str">
            <v>Lacquer, Dead Flat</v>
          </cell>
          <cell r="C486" t="str">
            <v>gal</v>
          </cell>
          <cell r="D486">
            <v>515</v>
          </cell>
          <cell r="E486">
            <v>154.5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515</v>
          </cell>
          <cell r="Q486">
            <v>566.5</v>
          </cell>
          <cell r="R486">
            <v>0</v>
          </cell>
        </row>
        <row r="487">
          <cell r="A487">
            <v>13.27</v>
          </cell>
          <cell r="B487" t="str">
            <v>Lacquer, Primer Surfacer</v>
          </cell>
          <cell r="C487" t="str">
            <v>gal</v>
          </cell>
          <cell r="D487">
            <v>538</v>
          </cell>
          <cell r="E487">
            <v>161.4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538</v>
          </cell>
          <cell r="Q487">
            <v>591.80000000000007</v>
          </cell>
          <cell r="R487">
            <v>0</v>
          </cell>
        </row>
        <row r="488">
          <cell r="A488">
            <v>13.28</v>
          </cell>
          <cell r="B488" t="str">
            <v>Lacquer, Spot Putty</v>
          </cell>
          <cell r="C488" t="str">
            <v>gal</v>
          </cell>
          <cell r="D488">
            <v>521</v>
          </cell>
          <cell r="E488">
            <v>156.29999999999998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521</v>
          </cell>
          <cell r="Q488">
            <v>573.1</v>
          </cell>
          <cell r="R488">
            <v>0</v>
          </cell>
        </row>
        <row r="489">
          <cell r="A489">
            <v>13.29</v>
          </cell>
          <cell r="B489" t="str">
            <v>Textured Paint</v>
          </cell>
          <cell r="C489" t="str">
            <v>gal</v>
          </cell>
          <cell r="D489">
            <v>632</v>
          </cell>
          <cell r="E489">
            <v>189.6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632</v>
          </cell>
          <cell r="Q489">
            <v>695.2</v>
          </cell>
          <cell r="R489">
            <v>0</v>
          </cell>
        </row>
        <row r="490">
          <cell r="A490">
            <v>13.3</v>
          </cell>
          <cell r="B490" t="str">
            <v>Oil Wood Stain</v>
          </cell>
          <cell r="C490" t="str">
            <v>gal</v>
          </cell>
          <cell r="D490">
            <v>264</v>
          </cell>
          <cell r="E490">
            <v>79.2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240</v>
          </cell>
          <cell r="Q490">
            <v>264</v>
          </cell>
          <cell r="R490">
            <v>0</v>
          </cell>
        </row>
        <row r="491">
          <cell r="A491">
            <v>13.31</v>
          </cell>
          <cell r="B491" t="str">
            <v>Polyurethane Paint</v>
          </cell>
          <cell r="C491" t="str">
            <v>gal</v>
          </cell>
          <cell r="D491">
            <v>2058</v>
          </cell>
          <cell r="E491">
            <v>617.4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2058</v>
          </cell>
          <cell r="Q491">
            <v>2263.8000000000002</v>
          </cell>
          <cell r="R491">
            <v>0</v>
          </cell>
        </row>
        <row r="492">
          <cell r="A492">
            <v>13.32</v>
          </cell>
          <cell r="B492" t="str">
            <v>Wood Bleach #1</v>
          </cell>
          <cell r="C492" t="str">
            <v>L</v>
          </cell>
          <cell r="D492">
            <v>37.75</v>
          </cell>
          <cell r="E492">
            <v>11.324999999999999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37.75</v>
          </cell>
          <cell r="Q492">
            <v>41.525000000000006</v>
          </cell>
          <cell r="R492">
            <v>0</v>
          </cell>
        </row>
        <row r="493">
          <cell r="A493">
            <v>13.33</v>
          </cell>
          <cell r="B493" t="str">
            <v>Wood Bleach #2</v>
          </cell>
          <cell r="C493" t="str">
            <v>L</v>
          </cell>
          <cell r="D493">
            <v>130.75</v>
          </cell>
          <cell r="E493">
            <v>39.225000000000001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130.75</v>
          </cell>
          <cell r="Q493">
            <v>143.82500000000002</v>
          </cell>
          <cell r="R493">
            <v>0</v>
          </cell>
        </row>
        <row r="494">
          <cell r="A494">
            <v>13.34</v>
          </cell>
          <cell r="B494" t="str">
            <v>Paint Remover</v>
          </cell>
          <cell r="C494" t="str">
            <v>gal</v>
          </cell>
          <cell r="D494">
            <v>423.5</v>
          </cell>
          <cell r="E494">
            <v>127.05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423.5</v>
          </cell>
          <cell r="Q494">
            <v>465.85</v>
          </cell>
          <cell r="R494">
            <v>0</v>
          </cell>
        </row>
        <row r="495">
          <cell r="A495">
            <v>13.35</v>
          </cell>
          <cell r="B495" t="str">
            <v>Polytuff</v>
          </cell>
          <cell r="C495" t="str">
            <v>qrt</v>
          </cell>
          <cell r="D495">
            <v>150</v>
          </cell>
          <cell r="E495">
            <v>45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150</v>
          </cell>
          <cell r="Q495">
            <v>165</v>
          </cell>
          <cell r="R495">
            <v>0</v>
          </cell>
        </row>
        <row r="496">
          <cell r="A496">
            <v>13.36</v>
          </cell>
          <cell r="B496" t="str">
            <v>Paint Brush 2"</v>
          </cell>
          <cell r="C496" t="str">
            <v>pc</v>
          </cell>
          <cell r="D496">
            <v>45</v>
          </cell>
          <cell r="E496">
            <v>13.5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45</v>
          </cell>
          <cell r="Q496">
            <v>49.500000000000007</v>
          </cell>
          <cell r="R496">
            <v>0</v>
          </cell>
        </row>
        <row r="497">
          <cell r="A497">
            <v>13.37</v>
          </cell>
          <cell r="B497" t="str">
            <v>Paint Brush 3"</v>
          </cell>
          <cell r="C497" t="str">
            <v>pc</v>
          </cell>
          <cell r="D497">
            <v>60</v>
          </cell>
          <cell r="E497">
            <v>18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60</v>
          </cell>
          <cell r="Q497">
            <v>66</v>
          </cell>
          <cell r="R497">
            <v>0</v>
          </cell>
        </row>
        <row r="498">
          <cell r="A498">
            <v>13.38</v>
          </cell>
          <cell r="B498" t="str">
            <v>Paint Brush 4"</v>
          </cell>
          <cell r="C498" t="str">
            <v>pc</v>
          </cell>
          <cell r="D498">
            <v>85</v>
          </cell>
          <cell r="E498">
            <v>25.5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85</v>
          </cell>
          <cell r="Q498">
            <v>93.500000000000014</v>
          </cell>
          <cell r="R498">
            <v>0</v>
          </cell>
        </row>
        <row r="499">
          <cell r="A499">
            <v>13.39</v>
          </cell>
          <cell r="B499" t="str">
            <v>Roller Brush 7"</v>
          </cell>
          <cell r="C499" t="str">
            <v>pc</v>
          </cell>
          <cell r="D499">
            <v>90</v>
          </cell>
          <cell r="E499">
            <v>27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90</v>
          </cell>
          <cell r="Q499">
            <v>99.000000000000014</v>
          </cell>
          <cell r="R499">
            <v>0</v>
          </cell>
        </row>
        <row r="500">
          <cell r="A500">
            <v>13.4</v>
          </cell>
          <cell r="B500" t="str">
            <v>Baby Roller</v>
          </cell>
          <cell r="C500" t="str">
            <v>pc</v>
          </cell>
          <cell r="D500">
            <v>70</v>
          </cell>
          <cell r="E500">
            <v>21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70</v>
          </cell>
          <cell r="Q500">
            <v>77</v>
          </cell>
          <cell r="R500">
            <v>0</v>
          </cell>
        </row>
        <row r="501">
          <cell r="A501">
            <v>13.41</v>
          </cell>
          <cell r="B501" t="str">
            <v>Design Roller</v>
          </cell>
          <cell r="C501" t="str">
            <v>pc</v>
          </cell>
          <cell r="D501">
            <v>300</v>
          </cell>
          <cell r="E501">
            <v>90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300</v>
          </cell>
          <cell r="Q501">
            <v>330</v>
          </cell>
          <cell r="R501">
            <v>0</v>
          </cell>
        </row>
        <row r="502">
          <cell r="A502">
            <v>13.42</v>
          </cell>
          <cell r="B502" t="str">
            <v>Steel Brush</v>
          </cell>
          <cell r="C502" t="str">
            <v>pc</v>
          </cell>
          <cell r="D502">
            <v>50</v>
          </cell>
          <cell r="E502">
            <v>15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50</v>
          </cell>
          <cell r="Q502">
            <v>55.000000000000007</v>
          </cell>
          <cell r="R502">
            <v>0</v>
          </cell>
        </row>
        <row r="503">
          <cell r="A503">
            <v>13.43</v>
          </cell>
          <cell r="B503" t="str">
            <v xml:space="preserve">Sand Paper #100 </v>
          </cell>
          <cell r="C503" t="str">
            <v>m</v>
          </cell>
          <cell r="D503">
            <v>75</v>
          </cell>
          <cell r="E503">
            <v>22.5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75</v>
          </cell>
          <cell r="Q503">
            <v>82.5</v>
          </cell>
          <cell r="R503">
            <v>0</v>
          </cell>
        </row>
        <row r="504">
          <cell r="A504">
            <v>13.44</v>
          </cell>
          <cell r="B504" t="str">
            <v>Sand Paper #80</v>
          </cell>
          <cell r="C504" t="str">
            <v>m</v>
          </cell>
          <cell r="D504">
            <v>100</v>
          </cell>
          <cell r="E504">
            <v>30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100</v>
          </cell>
          <cell r="Q504">
            <v>110.00000000000001</v>
          </cell>
          <cell r="R504">
            <v>0</v>
          </cell>
        </row>
        <row r="505">
          <cell r="A505">
            <v>14</v>
          </cell>
          <cell r="B505" t="str">
            <v>Tile Works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</row>
        <row r="506">
          <cell r="A506">
            <v>14.01</v>
          </cell>
          <cell r="B506" t="str">
            <v>Unglazed Floor Tiles 20cm x 20cm</v>
          </cell>
          <cell r="C506" t="str">
            <v>pc</v>
          </cell>
          <cell r="D506">
            <v>15</v>
          </cell>
          <cell r="E506">
            <v>3.5999999999999996</v>
          </cell>
          <cell r="F506">
            <v>1.4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12</v>
          </cell>
          <cell r="R506">
            <v>0</v>
          </cell>
        </row>
        <row r="507">
          <cell r="A507">
            <v>14.02</v>
          </cell>
          <cell r="B507" t="str">
            <v>Unglazed Floor Tiles 30cm x 30cm</v>
          </cell>
          <cell r="C507" t="str">
            <v>pc</v>
          </cell>
          <cell r="D507">
            <v>18</v>
          </cell>
          <cell r="E507">
            <v>9.1199999999999992</v>
          </cell>
          <cell r="F507">
            <v>1.4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30.4</v>
          </cell>
          <cell r="R507">
            <v>0</v>
          </cell>
        </row>
        <row r="508">
          <cell r="A508">
            <v>14.03</v>
          </cell>
          <cell r="B508" t="str">
            <v>Unglazed Floor Tiles 40cm x 40cm</v>
          </cell>
          <cell r="C508" t="str">
            <v>pc</v>
          </cell>
          <cell r="D508">
            <v>29</v>
          </cell>
          <cell r="E508">
            <v>15.45</v>
          </cell>
          <cell r="F508">
            <v>1.4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51.5</v>
          </cell>
          <cell r="R508">
            <v>0</v>
          </cell>
        </row>
        <row r="509">
          <cell r="A509">
            <v>14.04</v>
          </cell>
          <cell r="B509" t="str">
            <v>Glazed Wall Tiles 20cm x 20cm</v>
          </cell>
          <cell r="C509" t="str">
            <v>pc</v>
          </cell>
          <cell r="D509">
            <v>15</v>
          </cell>
          <cell r="E509">
            <v>4.2</v>
          </cell>
          <cell r="F509">
            <v>1.4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14</v>
          </cell>
          <cell r="R509">
            <v>0</v>
          </cell>
        </row>
        <row r="510">
          <cell r="A510">
            <v>14.05</v>
          </cell>
          <cell r="B510" t="str">
            <v>Glazed Wall Tiles 20cm x 30cm</v>
          </cell>
          <cell r="C510" t="str">
            <v>pc</v>
          </cell>
          <cell r="D510">
            <v>20.5</v>
          </cell>
          <cell r="E510">
            <v>6.1499999999999995</v>
          </cell>
          <cell r="F510">
            <v>1.4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20.5</v>
          </cell>
          <cell r="R510">
            <v>0</v>
          </cell>
        </row>
        <row r="511">
          <cell r="A511">
            <v>14.06</v>
          </cell>
          <cell r="B511" t="str">
            <v>Glazed Wall Tiles 30cm x 30cm</v>
          </cell>
          <cell r="C511" t="str">
            <v>pc</v>
          </cell>
          <cell r="D511">
            <v>30</v>
          </cell>
          <cell r="E511">
            <v>7.101</v>
          </cell>
          <cell r="F511">
            <v>1.4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23.67</v>
          </cell>
          <cell r="R511">
            <v>0</v>
          </cell>
        </row>
        <row r="512">
          <cell r="A512">
            <v>14.07</v>
          </cell>
          <cell r="B512" t="str">
            <v>Glazed Wall Tiles 40cm x 40cm</v>
          </cell>
          <cell r="C512" t="str">
            <v>pc</v>
          </cell>
          <cell r="D512">
            <v>42</v>
          </cell>
          <cell r="E512">
            <v>12.525</v>
          </cell>
          <cell r="F512">
            <v>1.4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41.75</v>
          </cell>
          <cell r="R512">
            <v>0</v>
          </cell>
        </row>
        <row r="513">
          <cell r="A513">
            <v>14.08</v>
          </cell>
          <cell r="B513" t="str">
            <v>Vinyl Tiles, 12" x 12" x 1.3mm</v>
          </cell>
          <cell r="C513" t="str">
            <v>pc</v>
          </cell>
          <cell r="D513">
            <v>13.5</v>
          </cell>
          <cell r="E513">
            <v>4.05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13.5</v>
          </cell>
          <cell r="R513">
            <v>0</v>
          </cell>
        </row>
        <row r="514">
          <cell r="A514">
            <v>14.09</v>
          </cell>
          <cell r="B514" t="str">
            <v>Vinyl Tiles, 18" x 18" x 2.0mm</v>
          </cell>
          <cell r="C514" t="str">
            <v>pc</v>
          </cell>
          <cell r="D514">
            <v>115.75</v>
          </cell>
          <cell r="E514">
            <v>34.725000000000001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115.75</v>
          </cell>
          <cell r="R514">
            <v>0</v>
          </cell>
        </row>
        <row r="515">
          <cell r="A515">
            <v>14.1</v>
          </cell>
          <cell r="B515" t="str">
            <v>Vinyl Tiles, 4" x 36" x 1.3mm</v>
          </cell>
          <cell r="C515" t="str">
            <v>pc</v>
          </cell>
          <cell r="D515">
            <v>17.75</v>
          </cell>
          <cell r="E515">
            <v>5.3250000000000002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17.75</v>
          </cell>
          <cell r="R515">
            <v>0</v>
          </cell>
        </row>
        <row r="516">
          <cell r="A516">
            <v>14.11</v>
          </cell>
          <cell r="B516" t="str">
            <v>Vinyl Tiles, 4" x 36" x 1.7mm</v>
          </cell>
          <cell r="C516" t="str">
            <v>pc</v>
          </cell>
          <cell r="D516">
            <v>21.25</v>
          </cell>
          <cell r="E516">
            <v>6.375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21.25</v>
          </cell>
          <cell r="R516">
            <v>0</v>
          </cell>
        </row>
        <row r="517">
          <cell r="A517">
            <v>14.12</v>
          </cell>
          <cell r="B517" t="str">
            <v>Carpet Tiles 50cm x 50cm</v>
          </cell>
          <cell r="C517" t="str">
            <v>pc</v>
          </cell>
          <cell r="D517">
            <v>200</v>
          </cell>
          <cell r="E517">
            <v>60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200</v>
          </cell>
          <cell r="R517">
            <v>0</v>
          </cell>
        </row>
        <row r="518">
          <cell r="A518">
            <v>14.13</v>
          </cell>
          <cell r="B518" t="str">
            <v>Tile Trim 6mm</v>
          </cell>
          <cell r="C518" t="str">
            <v>pc</v>
          </cell>
          <cell r="D518">
            <v>95</v>
          </cell>
          <cell r="E518">
            <v>29.324999999999999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97.75</v>
          </cell>
          <cell r="R518">
            <v>0</v>
          </cell>
        </row>
        <row r="519">
          <cell r="A519">
            <v>14.14</v>
          </cell>
          <cell r="B519" t="str">
            <v>Tile Grout 2 kg/bag</v>
          </cell>
          <cell r="C519" t="str">
            <v>bag</v>
          </cell>
          <cell r="D519">
            <v>67</v>
          </cell>
          <cell r="E519">
            <v>14.7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49</v>
          </cell>
          <cell r="R519">
            <v>0</v>
          </cell>
        </row>
        <row r="520">
          <cell r="A520">
            <v>14.15</v>
          </cell>
          <cell r="B520" t="str">
            <v>Tile Grout 5 kg/bag</v>
          </cell>
          <cell r="C520" t="str">
            <v>bag</v>
          </cell>
          <cell r="D520">
            <v>150</v>
          </cell>
          <cell r="E520">
            <v>45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150</v>
          </cell>
          <cell r="R520">
            <v>0</v>
          </cell>
        </row>
        <row r="521">
          <cell r="A521">
            <v>14.16</v>
          </cell>
          <cell r="B521" t="str">
            <v>Tile Adhesive 25 kg/bag</v>
          </cell>
          <cell r="C521" t="str">
            <v>bag</v>
          </cell>
          <cell r="D521">
            <v>224.1</v>
          </cell>
          <cell r="E521">
            <v>67.22999999999999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224.1</v>
          </cell>
          <cell r="R521">
            <v>0</v>
          </cell>
        </row>
        <row r="522">
          <cell r="A522">
            <v>14.17</v>
          </cell>
          <cell r="B522" t="str">
            <v>Grout Sealer</v>
          </cell>
          <cell r="C522" t="str">
            <v>L</v>
          </cell>
          <cell r="D522">
            <v>495</v>
          </cell>
          <cell r="E522">
            <v>148.5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495</v>
          </cell>
          <cell r="R522">
            <v>0</v>
          </cell>
        </row>
        <row r="523">
          <cell r="A523">
            <v>14.18</v>
          </cell>
          <cell r="B523" t="str">
            <v>Tile Adhesive Modifier</v>
          </cell>
          <cell r="C523" t="str">
            <v>L</v>
          </cell>
          <cell r="D523">
            <v>190</v>
          </cell>
          <cell r="E523">
            <v>57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190</v>
          </cell>
          <cell r="R523">
            <v>0</v>
          </cell>
        </row>
        <row r="524">
          <cell r="A524">
            <v>14.19</v>
          </cell>
          <cell r="B524" t="str">
            <v>Contact Cement</v>
          </cell>
          <cell r="C524" t="str">
            <v>gal</v>
          </cell>
          <cell r="D524">
            <v>561</v>
          </cell>
          <cell r="E524">
            <v>168.29999999999998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561</v>
          </cell>
          <cell r="R524">
            <v>0</v>
          </cell>
        </row>
        <row r="525">
          <cell r="A525">
            <v>15</v>
          </cell>
          <cell r="B525" t="str">
            <v>Waterproofing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</row>
        <row r="526">
          <cell r="A526">
            <v>15.01</v>
          </cell>
          <cell r="B526" t="str">
            <v>Waterproofing, Cementitious</v>
          </cell>
          <cell r="C526" t="str">
            <v>gal</v>
          </cell>
          <cell r="D526">
            <v>500</v>
          </cell>
          <cell r="E526">
            <v>100</v>
          </cell>
          <cell r="F526">
            <v>1.4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500</v>
          </cell>
          <cell r="R526">
            <v>0</v>
          </cell>
        </row>
        <row r="527">
          <cell r="A527">
            <v>15.02</v>
          </cell>
          <cell r="B527" t="str">
            <v>Waterproofing, Elastomeric</v>
          </cell>
          <cell r="C527" t="str">
            <v>gal</v>
          </cell>
          <cell r="D527">
            <v>400</v>
          </cell>
          <cell r="E527">
            <v>100</v>
          </cell>
          <cell r="F527">
            <v>1.4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400</v>
          </cell>
          <cell r="R527">
            <v>0</v>
          </cell>
        </row>
        <row r="16486">
          <cell r="A16486">
            <v>7.13</v>
          </cell>
          <cell r="B16486" t="str">
            <v>THW Wire # 4, 22 mm2</v>
          </cell>
          <cell r="C16486" t="str">
            <v>l/m</v>
          </cell>
          <cell r="D16486">
            <v>31.5</v>
          </cell>
          <cell r="E16486">
            <v>0</v>
          </cell>
          <cell r="F16486">
            <v>30</v>
          </cell>
        </row>
      </sheetData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 xml:space="preserve">Unit Cost of Labor &amp; Materials </v>
          </cell>
        </row>
      </sheetData>
      <sheetData sheetId="15">
        <row r="1">
          <cell r="A1" t="str">
            <v xml:space="preserve">Unit Cost of Labor &amp; Materials 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 refreshError="1"/>
      <sheetData sheetId="240" refreshError="1"/>
      <sheetData sheetId="241" refreshError="1"/>
      <sheetData sheetId="242"/>
      <sheetData sheetId="243"/>
      <sheetData sheetId="244" refreshError="1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 refreshError="1"/>
      <sheetData sheetId="780" refreshError="1"/>
      <sheetData sheetId="781" refreshError="1"/>
      <sheetData sheetId="782" refreshError="1"/>
      <sheetData sheetId="783"/>
      <sheetData sheetId="784"/>
      <sheetData sheetId="785"/>
      <sheetData sheetId="786"/>
      <sheetData sheetId="787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TLS R3 1ST Q"/>
      <sheetName val="Equipment Rental Rates"/>
      <sheetName val="Labor Rates"/>
      <sheetName val="PPE"/>
      <sheetName val="GENERAL"/>
      <sheetName val="CIVIL"/>
      <sheetName val="ARCHITECTURAL"/>
      <sheetName val="PLUMBING"/>
      <sheetName val="ELECTRICAL"/>
      <sheetName val="MECHANICAL"/>
    </sheetNames>
    <sheetDataSet>
      <sheetData sheetId="0">
        <row r="162">
          <cell r="N162">
            <v>830</v>
          </cell>
        </row>
      </sheetData>
      <sheetData sheetId="1">
        <row r="11">
          <cell r="H11">
            <v>123</v>
          </cell>
        </row>
      </sheetData>
      <sheetData sheetId="2">
        <row r="7">
          <cell r="M7">
            <v>125.38</v>
          </cell>
        </row>
        <row r="8">
          <cell r="M8">
            <v>114.98</v>
          </cell>
        </row>
        <row r="14">
          <cell r="M14">
            <v>90.69</v>
          </cell>
        </row>
        <row r="15">
          <cell r="M15">
            <v>104.57</v>
          </cell>
        </row>
        <row r="16">
          <cell r="M16">
            <v>90.69</v>
          </cell>
        </row>
        <row r="18">
          <cell r="M18">
            <v>69.87</v>
          </cell>
        </row>
      </sheetData>
      <sheetData sheetId="3">
        <row r="3">
          <cell r="D3">
            <v>0.25</v>
          </cell>
        </row>
      </sheetData>
      <sheetData sheetId="4">
        <row r="3">
          <cell r="D3">
            <v>30</v>
          </cell>
        </row>
      </sheetData>
      <sheetData sheetId="5">
        <row r="3">
          <cell r="D3">
            <v>830</v>
          </cell>
        </row>
      </sheetData>
      <sheetData sheetId="6">
        <row r="3">
          <cell r="D3">
            <v>330</v>
          </cell>
        </row>
      </sheetData>
      <sheetData sheetId="7">
        <row r="4">
          <cell r="D4">
            <v>190</v>
          </cell>
        </row>
      </sheetData>
      <sheetData sheetId="8">
        <row r="4">
          <cell r="D4">
            <v>250</v>
          </cell>
        </row>
      </sheetData>
      <sheetData sheetId="9">
        <row r="4">
          <cell r="D4">
            <v>1800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Graceano Lopez"/>
      <sheetName val="Ernesto Rondon HS"/>
      <sheetName val="Juan Luna ES"/>
      <sheetName val="Pamplona ES"/>
      <sheetName val="Ilaya ES"/>
      <sheetName val="Ernesto Rondon HS (2)"/>
      <sheetName val="RESPSCI"/>
      <sheetName val="Paranaque NHS"/>
      <sheetName val="Talon ES"/>
      <sheetName val="Zapote ES"/>
      <sheetName val="Quantity Take-off"/>
      <sheetName val="Graceano Lopez Jaena ES"/>
      <sheetName val="A. Albert ES"/>
      <sheetName val="Las Pinas HS (CAA)"/>
      <sheetName val="Database"/>
      <sheetName val="DECS 2cl OMS (2)"/>
      <sheetName val="Graceano_Lopez2"/>
      <sheetName val="Ernesto_Rondon_HS2"/>
      <sheetName val="Juan_Luna_ES2"/>
      <sheetName val="Pamplona_ES2"/>
      <sheetName val="Ilaya_ES2"/>
      <sheetName val="Ernesto_Rondon_HS_(2)2"/>
      <sheetName val="Paranaque_NHS2"/>
      <sheetName val="Talon_ES2"/>
      <sheetName val="Zapote_ES2"/>
      <sheetName val="Quantity_Take-off2"/>
      <sheetName val="Graceano_Lopez_Jaena_ES2"/>
      <sheetName val="A__Albert_ES2"/>
      <sheetName val="Las_Pinas_HS_(CAA)2"/>
      <sheetName val="Graceano_Lopez"/>
      <sheetName val="Ernesto_Rondon_HS"/>
      <sheetName val="Juan_Luna_ES"/>
      <sheetName val="Pamplona_ES"/>
      <sheetName val="Ilaya_ES"/>
      <sheetName val="Ernesto_Rondon_HS_(2)"/>
      <sheetName val="Paranaque_NHS"/>
      <sheetName val="Talon_ES"/>
      <sheetName val="Zapote_ES"/>
      <sheetName val="Quantity_Take-off"/>
      <sheetName val="Graceano_Lopez_Jaena_ES"/>
      <sheetName val="A__Albert_ES"/>
      <sheetName val="Las_Pinas_HS_(CAA)"/>
      <sheetName val="Graceano_Lopez1"/>
      <sheetName val="Ernesto_Rondon_HS1"/>
      <sheetName val="Juan_Luna_ES1"/>
      <sheetName val="Pamplona_ES1"/>
      <sheetName val="Ilaya_ES1"/>
      <sheetName val="Ernesto_Rondon_HS_(2)1"/>
      <sheetName val="Paranaque_NHS1"/>
      <sheetName val="Talon_ES1"/>
      <sheetName val="Zapote_ES1"/>
      <sheetName val="Quantity_Take-off1"/>
      <sheetName val="Graceano_Lopez_Jaena_ES1"/>
      <sheetName val="A__Albert_ES1"/>
      <sheetName val="Las_Pinas_HS_(CAA)1"/>
      <sheetName val="Contractor"/>
      <sheetName val="buhelebongES"/>
      <sheetName val="Max"/>
      <sheetName val="EDU4"/>
    </sheetNames>
    <sheetDataSet>
      <sheetData sheetId="0">
        <row r="3">
          <cell r="A3" t="str">
            <v>ItemNo.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3">
          <cell r="A3" t="str">
            <v>Item
No.</v>
          </cell>
          <cell r="B3" t="str">
            <v>Item Description</v>
          </cell>
          <cell r="C3" t="str">
            <v>Unit</v>
          </cell>
          <cell r="D3" t="str">
            <v>Material</v>
          </cell>
          <cell r="E3" t="str">
            <v>Labor</v>
          </cell>
        </row>
        <row r="4">
          <cell r="D4" t="str">
            <v>Unit Cost (factored)</v>
          </cell>
        </row>
        <row r="5">
          <cell r="A5">
            <v>1</v>
          </cell>
          <cell r="B5" t="str">
            <v>Aggregates</v>
          </cell>
        </row>
        <row r="6">
          <cell r="A6" t="str">
            <v>1a</v>
          </cell>
          <cell r="B6" t="str">
            <v>Excavation (manual), common earth</v>
          </cell>
          <cell r="C6" t="str">
            <v>cu. m.</v>
          </cell>
          <cell r="D6">
            <v>0</v>
          </cell>
          <cell r="E6">
            <v>185.4</v>
          </cell>
        </row>
        <row r="7">
          <cell r="A7" t="str">
            <v>1b</v>
          </cell>
          <cell r="B7" t="str">
            <v>Excavation (manual), rock</v>
          </cell>
          <cell r="C7" t="str">
            <v>cu. m.</v>
          </cell>
          <cell r="D7">
            <v>0</v>
          </cell>
          <cell r="E7">
            <v>609.87330000000009</v>
          </cell>
        </row>
        <row r="8">
          <cell r="A8" t="str">
            <v>1c</v>
          </cell>
          <cell r="B8" t="str">
            <v>Excavation (machine)</v>
          </cell>
          <cell r="C8" t="str">
            <v>cu. m.</v>
          </cell>
          <cell r="D8">
            <v>0</v>
          </cell>
          <cell r="E8">
            <v>618</v>
          </cell>
        </row>
        <row r="9">
          <cell r="A9" t="str">
            <v>1d</v>
          </cell>
          <cell r="B9" t="str">
            <v>Backfilling, common earth</v>
          </cell>
          <cell r="C9" t="str">
            <v>cu. m.</v>
          </cell>
          <cell r="D9">
            <v>0</v>
          </cell>
          <cell r="E9">
            <v>18.993200000000002</v>
          </cell>
        </row>
        <row r="10">
          <cell r="A10" t="str">
            <v>1e</v>
          </cell>
          <cell r="B10" t="str">
            <v>Backfilling, gravel fill</v>
          </cell>
          <cell r="C10" t="str">
            <v>cu. m.</v>
          </cell>
          <cell r="D10">
            <v>0</v>
          </cell>
          <cell r="E10">
            <v>115.875</v>
          </cell>
        </row>
        <row r="11">
          <cell r="A11" t="str">
            <v>1f</v>
          </cell>
          <cell r="B11" t="str">
            <v>Backfilling, escombro</v>
          </cell>
          <cell r="C11" t="str">
            <v>cu. m.</v>
          </cell>
          <cell r="D11">
            <v>0</v>
          </cell>
          <cell r="E11">
            <v>4.8513000000000002</v>
          </cell>
        </row>
        <row r="12">
          <cell r="A12" t="str">
            <v>1g</v>
          </cell>
          <cell r="B12" t="str">
            <v>Compaction (mechanical)</v>
          </cell>
          <cell r="C12" t="str">
            <v>cu. m.</v>
          </cell>
          <cell r="D12">
            <v>0</v>
          </cell>
          <cell r="E12">
            <v>20.435200000000002</v>
          </cell>
        </row>
        <row r="13">
          <cell r="A13" t="str">
            <v>1h</v>
          </cell>
          <cell r="B13" t="str">
            <v>Disposal of soil</v>
          </cell>
          <cell r="C13" t="str">
            <v>cu. m.</v>
          </cell>
          <cell r="D13">
            <v>0</v>
          </cell>
          <cell r="E13">
            <v>39.284199999999998</v>
          </cell>
        </row>
        <row r="14">
          <cell r="A14" t="str">
            <v>1i</v>
          </cell>
          <cell r="B14" t="str">
            <v>Hauling of soil</v>
          </cell>
          <cell r="C14" t="str">
            <v>cu. m.</v>
          </cell>
          <cell r="D14">
            <v>0</v>
          </cell>
          <cell r="E14">
            <v>23.175000000000001</v>
          </cell>
        </row>
        <row r="15">
          <cell r="A15">
            <v>1.01</v>
          </cell>
          <cell r="B15" t="str">
            <v>3/4" Crushed Gravel</v>
          </cell>
          <cell r="C15" t="str">
            <v>cu. m.</v>
          </cell>
          <cell r="D15">
            <v>577.5</v>
          </cell>
          <cell r="E15">
            <v>0</v>
          </cell>
        </row>
        <row r="16">
          <cell r="A16">
            <v>1.02</v>
          </cell>
          <cell r="B16" t="str">
            <v>3/8" Crushed Gravel</v>
          </cell>
          <cell r="C16" t="str">
            <v>cu. m.</v>
          </cell>
          <cell r="D16">
            <v>525</v>
          </cell>
          <cell r="E16">
            <v>0</v>
          </cell>
        </row>
        <row r="17">
          <cell r="A17">
            <v>1.03</v>
          </cell>
          <cell r="B17" t="str">
            <v>G-1 Crushed Gravel</v>
          </cell>
          <cell r="C17" t="str">
            <v>cu. m.</v>
          </cell>
          <cell r="D17">
            <v>577.5</v>
          </cell>
          <cell r="E17">
            <v>0</v>
          </cell>
        </row>
        <row r="18">
          <cell r="A18">
            <v>1.04</v>
          </cell>
          <cell r="B18" t="str">
            <v>Lastillas</v>
          </cell>
          <cell r="C18" t="str">
            <v>cu. m.</v>
          </cell>
          <cell r="D18">
            <v>294</v>
          </cell>
          <cell r="E18">
            <v>0</v>
          </cell>
        </row>
        <row r="19">
          <cell r="A19">
            <v>1.05</v>
          </cell>
          <cell r="B19" t="str">
            <v>Washed Sand</v>
          </cell>
          <cell r="C19" t="str">
            <v>cu. m.</v>
          </cell>
          <cell r="D19">
            <v>367.5</v>
          </cell>
          <cell r="E19">
            <v>0</v>
          </cell>
        </row>
        <row r="20">
          <cell r="A20">
            <v>1.06</v>
          </cell>
          <cell r="B20" t="str">
            <v>White Sand (Ordinary)</v>
          </cell>
          <cell r="C20" t="str">
            <v>cu. m.</v>
          </cell>
          <cell r="D20">
            <v>367.5</v>
          </cell>
          <cell r="E20">
            <v>0</v>
          </cell>
        </row>
        <row r="21">
          <cell r="A21">
            <v>1.07</v>
          </cell>
          <cell r="B21" t="str">
            <v>Select Fill</v>
          </cell>
          <cell r="C21" t="str">
            <v>cu. m.</v>
          </cell>
          <cell r="D21">
            <v>126</v>
          </cell>
          <cell r="E21">
            <v>0</v>
          </cell>
        </row>
        <row r="22">
          <cell r="A22">
            <v>1.08</v>
          </cell>
          <cell r="B22" t="str">
            <v>Clearing and Grubbing</v>
          </cell>
          <cell r="C22" t="str">
            <v>sq.m.</v>
          </cell>
          <cell r="D22">
            <v>0</v>
          </cell>
          <cell r="E22">
            <v>10.3</v>
          </cell>
        </row>
        <row r="23">
          <cell r="A23">
            <v>3</v>
          </cell>
          <cell r="B23" t="str">
            <v>Cement</v>
          </cell>
          <cell r="D23">
            <v>0</v>
          </cell>
          <cell r="E23">
            <v>0</v>
          </cell>
        </row>
        <row r="24">
          <cell r="A24">
            <v>3.01</v>
          </cell>
          <cell r="B24" t="str">
            <v>Colored Cement</v>
          </cell>
          <cell r="C24" t="str">
            <v>kg.</v>
          </cell>
          <cell r="D24">
            <v>28.35</v>
          </cell>
          <cell r="E24">
            <v>0</v>
          </cell>
        </row>
        <row r="25">
          <cell r="A25">
            <v>3.02</v>
          </cell>
          <cell r="B25" t="str">
            <v>Portland Type 1, 40-kg/bag</v>
          </cell>
          <cell r="C25" t="str">
            <v>bag</v>
          </cell>
          <cell r="D25">
            <v>115.5</v>
          </cell>
          <cell r="E25">
            <v>0</v>
          </cell>
        </row>
        <row r="26">
          <cell r="A26">
            <v>3.03</v>
          </cell>
          <cell r="B26" t="str">
            <v>Pozzolan 40-kg/bag</v>
          </cell>
          <cell r="C26" t="str">
            <v>bag</v>
          </cell>
          <cell r="D26">
            <v>105</v>
          </cell>
          <cell r="E26">
            <v>0</v>
          </cell>
        </row>
        <row r="27">
          <cell r="A27">
            <v>4</v>
          </cell>
          <cell r="B27" t="str">
            <v>Concrete</v>
          </cell>
          <cell r="D27">
            <v>0</v>
          </cell>
          <cell r="E27">
            <v>0</v>
          </cell>
        </row>
        <row r="28">
          <cell r="A28" t="str">
            <v>4a</v>
          </cell>
          <cell r="B28" t="str">
            <v>Concreting of column (exterior)</v>
          </cell>
          <cell r="C28" t="str">
            <v>cu. m.</v>
          </cell>
          <cell r="D28">
            <v>0</v>
          </cell>
          <cell r="E28">
            <v>462.21250000000003</v>
          </cell>
        </row>
        <row r="29">
          <cell r="A29" t="str">
            <v>4b</v>
          </cell>
          <cell r="B29" t="str">
            <v>Concreting of column (interior)</v>
          </cell>
          <cell r="C29" t="str">
            <v>cu. m.</v>
          </cell>
          <cell r="D29">
            <v>0</v>
          </cell>
          <cell r="E29">
            <v>462.21250000000003</v>
          </cell>
        </row>
        <row r="30">
          <cell r="A30" t="str">
            <v>4c</v>
          </cell>
          <cell r="B30" t="str">
            <v>Concreting of beams/girders</v>
          </cell>
          <cell r="C30" t="str">
            <v>cu. m.</v>
          </cell>
          <cell r="D30">
            <v>0</v>
          </cell>
          <cell r="E30">
            <v>554.65499999999997</v>
          </cell>
        </row>
        <row r="31">
          <cell r="A31" t="str">
            <v>4d</v>
          </cell>
          <cell r="B31" t="str">
            <v>Concreting of floor slab (elevated)</v>
          </cell>
          <cell r="C31" t="str">
            <v>cu. m.</v>
          </cell>
          <cell r="D31">
            <v>0</v>
          </cell>
          <cell r="E31">
            <v>116.57540000000002</v>
          </cell>
        </row>
        <row r="32">
          <cell r="A32" t="str">
            <v>4e</v>
          </cell>
          <cell r="B32" t="str">
            <v>Concreting of floor slab (ground)</v>
          </cell>
          <cell r="C32" t="str">
            <v>cu. m.</v>
          </cell>
          <cell r="D32">
            <v>0</v>
          </cell>
          <cell r="E32">
            <v>72.038200000000003</v>
          </cell>
        </row>
        <row r="33">
          <cell r="A33" t="str">
            <v>4f</v>
          </cell>
          <cell r="B33" t="str">
            <v>Concreting of footing</v>
          </cell>
          <cell r="C33" t="str">
            <v>cu. m.</v>
          </cell>
          <cell r="D33">
            <v>0</v>
          </cell>
          <cell r="E33">
            <v>117.34790000000001</v>
          </cell>
        </row>
        <row r="34">
          <cell r="A34" t="str">
            <v>4g</v>
          </cell>
          <cell r="B34" t="str">
            <v>CHB laying, 4" thick</v>
          </cell>
          <cell r="C34" t="str">
            <v>pc.</v>
          </cell>
          <cell r="D34">
            <v>0</v>
          </cell>
          <cell r="E34">
            <v>2.9561000000000002</v>
          </cell>
        </row>
        <row r="35">
          <cell r="A35" t="str">
            <v>4h</v>
          </cell>
          <cell r="B35" t="str">
            <v>CHB laying, 6" thick</v>
          </cell>
          <cell r="C35" t="str">
            <v>pc.</v>
          </cell>
          <cell r="D35">
            <v>0</v>
          </cell>
          <cell r="E35">
            <v>3.5432000000000001</v>
          </cell>
        </row>
        <row r="36">
          <cell r="A36" t="str">
            <v>4i</v>
          </cell>
          <cell r="B36" t="str">
            <v>Demolition of elevated slab</v>
          </cell>
          <cell r="C36" t="str">
            <v>cu. m.</v>
          </cell>
          <cell r="D36">
            <v>0</v>
          </cell>
          <cell r="E36">
            <v>475.57160000000005</v>
          </cell>
        </row>
        <row r="37">
          <cell r="A37" t="str">
            <v>4j</v>
          </cell>
          <cell r="B37" t="str">
            <v>Demolition of solid masonry walls</v>
          </cell>
          <cell r="C37" t="str">
            <v>cu. m.</v>
          </cell>
          <cell r="D37">
            <v>0</v>
          </cell>
          <cell r="E37">
            <v>40.921900000000001</v>
          </cell>
        </row>
        <row r="38">
          <cell r="A38" t="str">
            <v>4k</v>
          </cell>
          <cell r="B38" t="str">
            <v>Demolition of reinforced concrete</v>
          </cell>
          <cell r="C38" t="str">
            <v>cu. m.</v>
          </cell>
          <cell r="D38">
            <v>0</v>
          </cell>
          <cell r="E38">
            <v>373.78699999999998</v>
          </cell>
        </row>
        <row r="39">
          <cell r="A39" t="str">
            <v>4l</v>
          </cell>
          <cell r="B39" t="str">
            <v>Plastering</v>
          </cell>
          <cell r="C39" t="str">
            <v>sq.m.</v>
          </cell>
          <cell r="D39">
            <v>0</v>
          </cell>
          <cell r="E39">
            <v>46.35</v>
          </cell>
        </row>
        <row r="40">
          <cell r="A40" t="str">
            <v>4m</v>
          </cell>
          <cell r="B40" t="str">
            <v>Topping</v>
          </cell>
          <cell r="C40" t="str">
            <v>sq.m.</v>
          </cell>
          <cell r="D40">
            <v>0</v>
          </cell>
          <cell r="E40">
            <v>46.35</v>
          </cell>
        </row>
        <row r="41">
          <cell r="A41">
            <v>4.01</v>
          </cell>
          <cell r="B41" t="str">
            <v>CHB (non-load bearing), 4" x 8" x 16"</v>
          </cell>
          <cell r="C41" t="str">
            <v>pc.</v>
          </cell>
          <cell r="D41">
            <v>6.3000000000000007</v>
          </cell>
          <cell r="E41">
            <v>0</v>
          </cell>
        </row>
        <row r="42">
          <cell r="A42">
            <v>4.0199999999999996</v>
          </cell>
          <cell r="B42" t="str">
            <v>CHB (non-load bearing), 6" x 8" x 16"</v>
          </cell>
          <cell r="C42" t="str">
            <v>pc.</v>
          </cell>
          <cell r="D42">
            <v>7.3500000000000005</v>
          </cell>
          <cell r="E42">
            <v>0</v>
          </cell>
        </row>
        <row r="43">
          <cell r="A43">
            <v>4.03</v>
          </cell>
          <cell r="B43" t="str">
            <v>Concrete Pipes Non-Reinforced,  6" dia.</v>
          </cell>
          <cell r="C43" t="str">
            <v>lm</v>
          </cell>
          <cell r="D43">
            <v>110.25</v>
          </cell>
          <cell r="E43">
            <v>0</v>
          </cell>
        </row>
        <row r="44">
          <cell r="A44">
            <v>4.04</v>
          </cell>
          <cell r="B44" t="str">
            <v>Concrete Pipes Non-Reinforced,  8" dia.</v>
          </cell>
          <cell r="C44" t="str">
            <v>lm</v>
          </cell>
          <cell r="D44">
            <v>147</v>
          </cell>
          <cell r="E44">
            <v>0</v>
          </cell>
        </row>
        <row r="45">
          <cell r="A45">
            <v>4.05</v>
          </cell>
          <cell r="B45" t="str">
            <v>Concrete Pipes Non-Reinforced, 10" dia.</v>
          </cell>
          <cell r="C45" t="str">
            <v>lm</v>
          </cell>
          <cell r="D45">
            <v>178.5</v>
          </cell>
          <cell r="E45">
            <v>0</v>
          </cell>
        </row>
        <row r="46">
          <cell r="A46">
            <v>4.0599999999999996</v>
          </cell>
          <cell r="B46" t="str">
            <v>Concrete Pipes Non-Reinforced, 12" dia.</v>
          </cell>
          <cell r="C46" t="str">
            <v>lm</v>
          </cell>
          <cell r="D46">
            <v>336</v>
          </cell>
          <cell r="E46">
            <v>0</v>
          </cell>
        </row>
        <row r="47">
          <cell r="A47">
            <v>4.07</v>
          </cell>
          <cell r="B47" t="str">
            <v>Concrete Pipes Non-Reinforced, 15" dia.</v>
          </cell>
          <cell r="C47" t="str">
            <v>lm</v>
          </cell>
          <cell r="D47">
            <v>409.5</v>
          </cell>
          <cell r="E47">
            <v>0</v>
          </cell>
        </row>
        <row r="48">
          <cell r="A48">
            <v>4.08</v>
          </cell>
          <cell r="B48" t="str">
            <v>Concrete Pipes Non-Reinforced, 18" dia.</v>
          </cell>
          <cell r="C48" t="str">
            <v>lm</v>
          </cell>
          <cell r="D48">
            <v>472.5</v>
          </cell>
          <cell r="E48">
            <v>0</v>
          </cell>
        </row>
        <row r="49">
          <cell r="A49">
            <v>4.09</v>
          </cell>
          <cell r="B49" t="str">
            <v>Concrete Pipes Reinforced, 18" dia.</v>
          </cell>
          <cell r="C49" t="str">
            <v>lm</v>
          </cell>
          <cell r="D49">
            <v>525</v>
          </cell>
          <cell r="E49">
            <v>0</v>
          </cell>
        </row>
        <row r="50">
          <cell r="A50">
            <v>4.0999999999999996</v>
          </cell>
          <cell r="B50" t="str">
            <v>Concrete Pipes Reinforced, 24" dia.</v>
          </cell>
          <cell r="C50" t="str">
            <v>lm</v>
          </cell>
          <cell r="D50">
            <v>787.5</v>
          </cell>
          <cell r="E50">
            <v>0</v>
          </cell>
        </row>
        <row r="51">
          <cell r="A51">
            <v>4.1100000000000003</v>
          </cell>
          <cell r="B51" t="str">
            <v>Concrete Pipes Reinforced, 36" dia.</v>
          </cell>
          <cell r="C51" t="str">
            <v>lm</v>
          </cell>
          <cell r="D51">
            <v>1260</v>
          </cell>
          <cell r="E51">
            <v>0</v>
          </cell>
        </row>
        <row r="52">
          <cell r="A52">
            <v>4.12</v>
          </cell>
          <cell r="B52" t="str">
            <v>Concrete Pipes Reinforced, 42" dia.</v>
          </cell>
          <cell r="C52" t="str">
            <v>lm</v>
          </cell>
          <cell r="D52">
            <v>1995</v>
          </cell>
          <cell r="E52">
            <v>0</v>
          </cell>
        </row>
        <row r="53">
          <cell r="A53">
            <v>4.13</v>
          </cell>
          <cell r="B53" t="str">
            <v>RMC w/o Pump, Delivered, 28 days, 3/4", 2500 psi</v>
          </cell>
          <cell r="C53" t="str">
            <v>cu. m.</v>
          </cell>
          <cell r="D53">
            <v>1732.5</v>
          </cell>
          <cell r="E53">
            <v>0</v>
          </cell>
        </row>
        <row r="54">
          <cell r="A54">
            <v>4.1399999999999997</v>
          </cell>
          <cell r="B54" t="str">
            <v>RMC w/o Pump, Delivered, 28 days, 3/4", 3000 psi</v>
          </cell>
          <cell r="C54" t="str">
            <v>cu. m.</v>
          </cell>
          <cell r="D54">
            <v>1837.5</v>
          </cell>
          <cell r="E54">
            <v>0</v>
          </cell>
        </row>
        <row r="55">
          <cell r="A55">
            <v>4.1500000000000004</v>
          </cell>
          <cell r="B55" t="str">
            <v>RMC w/o Pump, Delivered, 28 days, 3/4", 4000 psi</v>
          </cell>
          <cell r="C55" t="str">
            <v>cu. m.</v>
          </cell>
          <cell r="D55">
            <v>2299.5</v>
          </cell>
          <cell r="E55">
            <v>0</v>
          </cell>
        </row>
        <row r="56">
          <cell r="A56">
            <v>5</v>
          </cell>
          <cell r="B56" t="str">
            <v>Doors and Windows</v>
          </cell>
          <cell r="D56">
            <v>0</v>
          </cell>
          <cell r="E56">
            <v>0</v>
          </cell>
        </row>
        <row r="57">
          <cell r="A57" t="str">
            <v>5a</v>
          </cell>
          <cell r="B57" t="str">
            <v>Installation of Door</v>
          </cell>
          <cell r="C57" t="str">
            <v>sq.m.</v>
          </cell>
          <cell r="D57">
            <v>0</v>
          </cell>
          <cell r="E57">
            <v>99.034500000000008</v>
          </cell>
        </row>
        <row r="58">
          <cell r="A58" t="str">
            <v>5b</v>
          </cell>
          <cell r="B58" t="str">
            <v>Installation of Door Lockset</v>
          </cell>
          <cell r="C58" t="str">
            <v>set</v>
          </cell>
          <cell r="D58">
            <v>0</v>
          </cell>
          <cell r="E58">
            <v>51.5</v>
          </cell>
        </row>
        <row r="59">
          <cell r="A59" t="str">
            <v>5c</v>
          </cell>
          <cell r="B59" t="str">
            <v>Installation of Window Panel (Wood)</v>
          </cell>
          <cell r="C59" t="str">
            <v>sq.m.</v>
          </cell>
          <cell r="D59">
            <v>0</v>
          </cell>
          <cell r="E59">
            <v>108.7371</v>
          </cell>
        </row>
        <row r="60">
          <cell r="A60" t="str">
            <v>5d</v>
          </cell>
          <cell r="B60" t="str">
            <v>Installation of Door/Window Jamb</v>
          </cell>
          <cell r="C60" t="str">
            <v>set</v>
          </cell>
          <cell r="D60">
            <v>0</v>
          </cell>
          <cell r="E60">
            <v>309</v>
          </cell>
        </row>
        <row r="61">
          <cell r="A61" t="str">
            <v>5e</v>
          </cell>
          <cell r="B61" t="str">
            <v>Removal of Door/Window jamb</v>
          </cell>
          <cell r="C61" t="str">
            <v>m</v>
          </cell>
          <cell r="D61">
            <v>0</v>
          </cell>
          <cell r="E61">
            <v>5.2839</v>
          </cell>
        </row>
        <row r="62">
          <cell r="A62" t="str">
            <v>5f</v>
          </cell>
          <cell r="B62" t="str">
            <v>Repair of Door/Window Jamb</v>
          </cell>
          <cell r="C62" t="str">
            <v>bd. ft.</v>
          </cell>
          <cell r="D62">
            <v>0</v>
          </cell>
          <cell r="E62">
            <v>20.558800000000002</v>
          </cell>
        </row>
        <row r="63">
          <cell r="A63" t="str">
            <v>5g</v>
          </cell>
          <cell r="B63" t="str">
            <v>Installation of Door/Window Jamb</v>
          </cell>
          <cell r="C63" t="str">
            <v>bd. ft.</v>
          </cell>
          <cell r="D63">
            <v>0</v>
          </cell>
          <cell r="E63">
            <v>17.880800000000001</v>
          </cell>
        </row>
        <row r="64">
          <cell r="A64" t="str">
            <v>5h</v>
          </cell>
          <cell r="B64" t="str">
            <v>Removal of Door</v>
          </cell>
          <cell r="C64" t="str">
            <v>sq. m.</v>
          </cell>
          <cell r="D64">
            <v>0</v>
          </cell>
          <cell r="E64">
            <v>9.6820000000000004</v>
          </cell>
        </row>
        <row r="65">
          <cell r="A65" t="str">
            <v>5i</v>
          </cell>
          <cell r="B65" t="str">
            <v>Removal of Window Frame w/ Blades</v>
          </cell>
          <cell r="C65" t="str">
            <v>sq. m.</v>
          </cell>
          <cell r="D65">
            <v>0</v>
          </cell>
          <cell r="E65">
            <v>9.6820000000000004</v>
          </cell>
        </row>
        <row r="66">
          <cell r="A66" t="str">
            <v>5i1</v>
          </cell>
          <cell r="B66" t="str">
            <v>Removal of Window Panel (Wood)</v>
          </cell>
          <cell r="C66" t="str">
            <v>sq. m.</v>
          </cell>
          <cell r="D66">
            <v>0</v>
          </cell>
          <cell r="E66">
            <v>9.6820000000000004</v>
          </cell>
        </row>
        <row r="67">
          <cell r="A67" t="str">
            <v>5j</v>
          </cell>
          <cell r="B67" t="str">
            <v>Fab. &amp; Inst. of Steel Casement w/ Grill</v>
          </cell>
          <cell r="C67" t="str">
            <v>sq.m.</v>
          </cell>
          <cell r="D67">
            <v>0</v>
          </cell>
          <cell r="E67">
            <v>443.31200000000001</v>
          </cell>
        </row>
        <row r="68">
          <cell r="A68" t="str">
            <v>5k</v>
          </cell>
          <cell r="B68" t="str">
            <v>Fab. &amp; Inst. of Steel Casement w/o Grill</v>
          </cell>
          <cell r="C68" t="str">
            <v>sq.m.</v>
          </cell>
          <cell r="D68">
            <v>0</v>
          </cell>
          <cell r="E68">
            <v>376.8152</v>
          </cell>
        </row>
        <row r="69">
          <cell r="A69" t="str">
            <v>5l</v>
          </cell>
          <cell r="B69" t="str">
            <v>Repair of Window Blades</v>
          </cell>
          <cell r="C69" t="str">
            <v>sq.m.</v>
          </cell>
          <cell r="D69">
            <v>0</v>
          </cell>
          <cell r="E69">
            <v>108.7371</v>
          </cell>
        </row>
        <row r="70">
          <cell r="A70">
            <v>5.01</v>
          </cell>
          <cell r="B70" t="str">
            <v>Flush Door, 0.60m x 2.10m</v>
          </cell>
          <cell r="C70" t="str">
            <v>pc.</v>
          </cell>
          <cell r="D70">
            <v>945</v>
          </cell>
          <cell r="E70">
            <v>0</v>
          </cell>
        </row>
        <row r="71">
          <cell r="A71">
            <v>5.0199999999999996</v>
          </cell>
          <cell r="B71" t="str">
            <v>Flush Door, 0.70m x 2.10m</v>
          </cell>
          <cell r="C71" t="str">
            <v>pc.</v>
          </cell>
          <cell r="D71">
            <v>997.5</v>
          </cell>
          <cell r="E71">
            <v>0</v>
          </cell>
        </row>
        <row r="72">
          <cell r="A72">
            <v>5.03</v>
          </cell>
          <cell r="B72" t="str">
            <v>Flush Door, 0.80m x 2.10m, Plain</v>
          </cell>
          <cell r="C72" t="str">
            <v>pc.</v>
          </cell>
          <cell r="D72">
            <v>997.5</v>
          </cell>
          <cell r="E72">
            <v>0</v>
          </cell>
        </row>
        <row r="73">
          <cell r="A73">
            <v>5.04</v>
          </cell>
          <cell r="B73" t="str">
            <v>Flush Door, 0.90m x 2.10m, Plain</v>
          </cell>
          <cell r="C73" t="str">
            <v>pc.</v>
          </cell>
          <cell r="D73">
            <v>840</v>
          </cell>
          <cell r="E73">
            <v>0</v>
          </cell>
        </row>
        <row r="74">
          <cell r="A74">
            <v>5.05</v>
          </cell>
          <cell r="B74" t="str">
            <v>Flush Door, 0.90m x 2.10m, (1-Face)</v>
          </cell>
          <cell r="C74" t="str">
            <v>pc.</v>
          </cell>
          <cell r="D74">
            <v>1575</v>
          </cell>
          <cell r="E74">
            <v>0</v>
          </cell>
        </row>
        <row r="75">
          <cell r="A75">
            <v>5.0599999999999996</v>
          </cell>
          <cell r="B75" t="str">
            <v>Window Steel Frame w/ grill</v>
          </cell>
          <cell r="C75" t="str">
            <v>sq. ft.</v>
          </cell>
          <cell r="D75">
            <v>94.5</v>
          </cell>
          <cell r="E75">
            <v>0</v>
          </cell>
        </row>
        <row r="76">
          <cell r="A76">
            <v>5.07</v>
          </cell>
          <cell r="B76" t="str">
            <v>Window Steel Frame w/o grill</v>
          </cell>
          <cell r="C76" t="str">
            <v>sq. ft.</v>
          </cell>
          <cell r="D76">
            <v>78.75</v>
          </cell>
          <cell r="E76">
            <v>0</v>
          </cell>
        </row>
        <row r="77">
          <cell r="A77">
            <v>5.08</v>
          </cell>
          <cell r="B77" t="str">
            <v>Window Frame w/ Jalousies</v>
          </cell>
          <cell r="C77" t="str">
            <v>sq. m.</v>
          </cell>
          <cell r="D77">
            <v>958.65000000000009</v>
          </cell>
          <cell r="E77">
            <v>0</v>
          </cell>
        </row>
        <row r="78">
          <cell r="A78">
            <v>5.09</v>
          </cell>
          <cell r="B78" t="str">
            <v>Window Panel (Wood)</v>
          </cell>
          <cell r="C78" t="str">
            <v>sq. m.</v>
          </cell>
          <cell r="D78">
            <v>619.5</v>
          </cell>
          <cell r="E78">
            <v>0</v>
          </cell>
        </row>
        <row r="79">
          <cell r="A79">
            <v>5.0999999999999996</v>
          </cell>
          <cell r="B79" t="str">
            <v>Installation of Windows Grill</v>
          </cell>
          <cell r="C79" t="str">
            <v>kg.</v>
          </cell>
          <cell r="D79">
            <v>0</v>
          </cell>
          <cell r="E79">
            <v>6.6950000000000003</v>
          </cell>
        </row>
        <row r="80">
          <cell r="A80">
            <v>5.1100000000000003</v>
          </cell>
          <cell r="B80" t="str">
            <v>Panel Door</v>
          </cell>
          <cell r="C80" t="str">
            <v>pc.</v>
          </cell>
          <cell r="D80">
            <v>2940</v>
          </cell>
          <cell r="E80">
            <v>0</v>
          </cell>
        </row>
        <row r="81">
          <cell r="A81">
            <v>5.12</v>
          </cell>
          <cell r="B81" t="str">
            <v>Steel Casement w/ Grill</v>
          </cell>
          <cell r="C81" t="str">
            <v>sq.m.</v>
          </cell>
          <cell r="D81">
            <v>677.88000000000011</v>
          </cell>
          <cell r="E81">
            <v>0</v>
          </cell>
        </row>
        <row r="82">
          <cell r="A82">
            <v>5.13</v>
          </cell>
          <cell r="B82" t="str">
            <v>Steel Casement w/o Grill</v>
          </cell>
          <cell r="C82" t="str">
            <v>sq.m.</v>
          </cell>
          <cell r="D82">
            <v>575.98799999999994</v>
          </cell>
          <cell r="E82">
            <v>0</v>
          </cell>
        </row>
        <row r="83">
          <cell r="A83">
            <v>6</v>
          </cell>
          <cell r="B83" t="str">
            <v>Electrical Fixtures</v>
          </cell>
          <cell r="D83">
            <v>0</v>
          </cell>
          <cell r="E83">
            <v>0</v>
          </cell>
        </row>
        <row r="84">
          <cell r="A84">
            <v>6.01</v>
          </cell>
          <cell r="B84" t="str">
            <v>Bulb, 15   Watts</v>
          </cell>
          <cell r="C84" t="str">
            <v>pc.</v>
          </cell>
          <cell r="D84">
            <v>18.900000000000002</v>
          </cell>
          <cell r="E84">
            <v>0</v>
          </cell>
        </row>
        <row r="85">
          <cell r="A85">
            <v>6.02</v>
          </cell>
          <cell r="B85" t="str">
            <v>Bulb, 75   Watts</v>
          </cell>
          <cell r="C85" t="str">
            <v>pc.</v>
          </cell>
          <cell r="D85">
            <v>26.25</v>
          </cell>
          <cell r="E85">
            <v>0</v>
          </cell>
        </row>
        <row r="86">
          <cell r="A86">
            <v>6.03</v>
          </cell>
          <cell r="B86" t="str">
            <v>Bulb, 100 Watts</v>
          </cell>
          <cell r="C86" t="str">
            <v>pc.</v>
          </cell>
          <cell r="D86">
            <v>36.75</v>
          </cell>
          <cell r="E86">
            <v>0</v>
          </cell>
        </row>
        <row r="87">
          <cell r="A87">
            <v>6.04</v>
          </cell>
          <cell r="B87" t="str">
            <v>Flourescent Lamp, 20 Watts</v>
          </cell>
          <cell r="C87" t="str">
            <v>pc.</v>
          </cell>
          <cell r="D87">
            <v>57.75</v>
          </cell>
          <cell r="E87">
            <v>0</v>
          </cell>
        </row>
        <row r="88">
          <cell r="A88">
            <v>6.05</v>
          </cell>
          <cell r="B88" t="str">
            <v>Flourescent Lamp, 40 Watts</v>
          </cell>
          <cell r="C88" t="str">
            <v>pc.</v>
          </cell>
          <cell r="D88">
            <v>68.25</v>
          </cell>
          <cell r="E88">
            <v>0</v>
          </cell>
        </row>
        <row r="89">
          <cell r="A89" t="str">
            <v>6.05A</v>
          </cell>
          <cell r="B89" t="str">
            <v>Flourescent Lamp, 40 Watts w/ Housing</v>
          </cell>
          <cell r="C89" t="str">
            <v>pc.</v>
          </cell>
          <cell r="D89">
            <v>210</v>
          </cell>
        </row>
        <row r="90">
          <cell r="A90">
            <v>6.06</v>
          </cell>
          <cell r="B90" t="str">
            <v>Flourescent Housing/Base 40 Watts (single)</v>
          </cell>
          <cell r="C90" t="str">
            <v>pc.</v>
          </cell>
          <cell r="D90">
            <v>262.5</v>
          </cell>
          <cell r="E90">
            <v>0</v>
          </cell>
        </row>
        <row r="91">
          <cell r="A91">
            <v>6.07</v>
          </cell>
          <cell r="B91" t="str">
            <v>Flourescent Housing/Base 40 Watts (double)</v>
          </cell>
          <cell r="C91" t="str">
            <v>pc.</v>
          </cell>
          <cell r="D91">
            <v>409.5</v>
          </cell>
          <cell r="E91">
            <v>0</v>
          </cell>
        </row>
        <row r="92">
          <cell r="A92">
            <v>6.08</v>
          </cell>
          <cell r="B92" t="str">
            <v>Flourescent Lamp 2 x 40W industrial type</v>
          </cell>
          <cell r="C92" t="str">
            <v>set</v>
          </cell>
          <cell r="D92">
            <v>2940</v>
          </cell>
          <cell r="E92">
            <v>0</v>
          </cell>
        </row>
        <row r="93">
          <cell r="A93">
            <v>6.09</v>
          </cell>
          <cell r="B93" t="str">
            <v>Flourescent Lamp 40W industrial type</v>
          </cell>
          <cell r="C93" t="str">
            <v>set</v>
          </cell>
          <cell r="D93">
            <v>367.5</v>
          </cell>
          <cell r="E93">
            <v>0</v>
          </cell>
        </row>
        <row r="94">
          <cell r="A94">
            <v>6.1</v>
          </cell>
          <cell r="B94" t="str">
            <v>Installation of Flourescent Housing</v>
          </cell>
          <cell r="C94" t="str">
            <v>set</v>
          </cell>
          <cell r="E94">
            <v>46.35</v>
          </cell>
        </row>
        <row r="95">
          <cell r="A95">
            <v>6.11</v>
          </cell>
          <cell r="B95" t="str">
            <v>Re-installation of Electrical Wiring/Fixtures</v>
          </cell>
          <cell r="C95" t="str">
            <v>lot</v>
          </cell>
          <cell r="E95">
            <v>6000</v>
          </cell>
        </row>
        <row r="96">
          <cell r="A96">
            <v>6.12</v>
          </cell>
          <cell r="B96" t="str">
            <v>Installation of Flourescent Lamp</v>
          </cell>
          <cell r="C96" t="str">
            <v>set</v>
          </cell>
          <cell r="E96">
            <v>61.8</v>
          </cell>
        </row>
        <row r="97">
          <cell r="A97">
            <v>7</v>
          </cell>
          <cell r="B97" t="str">
            <v>Electrical Rough-ins</v>
          </cell>
        </row>
        <row r="98">
          <cell r="A98">
            <v>7.01</v>
          </cell>
          <cell r="B98" t="str">
            <v>Junction Box Metal, 4" x 4"</v>
          </cell>
          <cell r="C98" t="str">
            <v>pc.</v>
          </cell>
          <cell r="D98">
            <v>26.25</v>
          </cell>
          <cell r="E98">
            <v>0</v>
          </cell>
        </row>
        <row r="99">
          <cell r="A99">
            <v>7.02</v>
          </cell>
          <cell r="B99" t="str">
            <v>Utility Box Metal, 2" x 4"</v>
          </cell>
          <cell r="C99" t="str">
            <v>pc.</v>
          </cell>
          <cell r="D99">
            <v>26.25</v>
          </cell>
          <cell r="E99">
            <v>0</v>
          </cell>
        </row>
        <row r="100">
          <cell r="A100">
            <v>7.03</v>
          </cell>
          <cell r="B100" t="str">
            <v>Cutout Box w/ Cover, 3" x 5" x 8"</v>
          </cell>
          <cell r="C100" t="str">
            <v>pc.</v>
          </cell>
          <cell r="D100">
            <v>136.5</v>
          </cell>
          <cell r="E100">
            <v>0</v>
          </cell>
        </row>
        <row r="101">
          <cell r="A101">
            <v>7.04</v>
          </cell>
          <cell r="B101" t="str">
            <v>1-Gang Plate Cover (Veto Brand)</v>
          </cell>
          <cell r="C101" t="str">
            <v>pc.</v>
          </cell>
          <cell r="D101">
            <v>15.75</v>
          </cell>
          <cell r="E101">
            <v>0</v>
          </cell>
        </row>
        <row r="102">
          <cell r="A102">
            <v>7.05</v>
          </cell>
          <cell r="B102" t="str">
            <v>2-Gang Plate Cover (Veto Brand)</v>
          </cell>
          <cell r="C102" t="str">
            <v>pc.</v>
          </cell>
          <cell r="D102">
            <v>15.75</v>
          </cell>
          <cell r="E102">
            <v>0</v>
          </cell>
        </row>
        <row r="103">
          <cell r="A103">
            <v>7.06</v>
          </cell>
          <cell r="B103" t="str">
            <v>Conduit Elbow, 1" dia.</v>
          </cell>
          <cell r="C103" t="str">
            <v>pc.</v>
          </cell>
          <cell r="D103">
            <v>51.45</v>
          </cell>
          <cell r="E103">
            <v>0</v>
          </cell>
        </row>
        <row r="104">
          <cell r="A104">
            <v>7.07</v>
          </cell>
          <cell r="B104" t="str">
            <v>Convenience Outlet, Duplex</v>
          </cell>
          <cell r="C104" t="str">
            <v>pc.</v>
          </cell>
          <cell r="D104">
            <v>56.7</v>
          </cell>
          <cell r="E104">
            <v>0</v>
          </cell>
        </row>
        <row r="105">
          <cell r="A105">
            <v>7.08</v>
          </cell>
          <cell r="B105" t="str">
            <v>Porcelain Receptacle, 2" dia.</v>
          </cell>
          <cell r="C105" t="str">
            <v>pc.</v>
          </cell>
          <cell r="D105">
            <v>10.5</v>
          </cell>
          <cell r="E105">
            <v>0</v>
          </cell>
        </row>
        <row r="106">
          <cell r="A106">
            <v>7.09</v>
          </cell>
          <cell r="B106" t="str">
            <v>Safety Switch, Flush type</v>
          </cell>
          <cell r="C106" t="str">
            <v>pc.</v>
          </cell>
          <cell r="D106">
            <v>420</v>
          </cell>
          <cell r="E106">
            <v>0</v>
          </cell>
        </row>
        <row r="107">
          <cell r="A107">
            <v>7.1</v>
          </cell>
          <cell r="B107" t="str">
            <v>Switch Outlet, Flush type</v>
          </cell>
          <cell r="C107" t="str">
            <v>pc.</v>
          </cell>
          <cell r="D107">
            <v>52.5</v>
          </cell>
          <cell r="E107">
            <v>0</v>
          </cell>
        </row>
        <row r="108">
          <cell r="A108">
            <v>7.11</v>
          </cell>
          <cell r="B108" t="str">
            <v>Weather-proof Outlet, Double (Eagle)</v>
          </cell>
          <cell r="C108" t="str">
            <v>pc.</v>
          </cell>
          <cell r="D108">
            <v>173.25</v>
          </cell>
          <cell r="E108">
            <v>0</v>
          </cell>
        </row>
        <row r="109">
          <cell r="A109">
            <v>7.12</v>
          </cell>
          <cell r="B109" t="str">
            <v>Weather-proof Outlet, Single (Eagle)</v>
          </cell>
          <cell r="C109" t="str">
            <v>pc.</v>
          </cell>
          <cell r="D109">
            <v>157.5</v>
          </cell>
          <cell r="E109">
            <v>0</v>
          </cell>
        </row>
        <row r="110">
          <cell r="A110">
            <v>7.13</v>
          </cell>
          <cell r="B110" t="str">
            <v>THW Wire # 4, 22 mm2</v>
          </cell>
          <cell r="C110" t="str">
            <v>l-m</v>
          </cell>
          <cell r="D110">
            <v>31.5</v>
          </cell>
          <cell r="E110">
            <v>0</v>
          </cell>
        </row>
        <row r="111">
          <cell r="A111">
            <v>7.14</v>
          </cell>
          <cell r="B111" t="str">
            <v>THW Wire # 12, 3.5 mm2</v>
          </cell>
          <cell r="C111" t="str">
            <v>roll</v>
          </cell>
          <cell r="D111">
            <v>1417.5</v>
          </cell>
          <cell r="E111">
            <v>0</v>
          </cell>
        </row>
        <row r="112">
          <cell r="A112">
            <v>7.15</v>
          </cell>
          <cell r="B112" t="str">
            <v>Bare Copper Wire, 5.5 mm2</v>
          </cell>
          <cell r="C112" t="str">
            <v>l-m</v>
          </cell>
          <cell r="D112">
            <v>5.25</v>
          </cell>
          <cell r="E112">
            <v>0</v>
          </cell>
        </row>
        <row r="113">
          <cell r="A113">
            <v>7.16</v>
          </cell>
          <cell r="B113" t="str">
            <v>Grounding Rod, 3 m x 20 mm dia.</v>
          </cell>
          <cell r="C113" t="str">
            <v>pc.</v>
          </cell>
          <cell r="D113">
            <v>1155</v>
          </cell>
          <cell r="E113">
            <v>0</v>
          </cell>
        </row>
        <row r="114">
          <cell r="A114">
            <v>7.17</v>
          </cell>
          <cell r="B114" t="str">
            <v>RSC, 25 mm dia.</v>
          </cell>
          <cell r="C114" t="str">
            <v>pc.</v>
          </cell>
          <cell r="D114">
            <v>262.5</v>
          </cell>
          <cell r="E114">
            <v>0</v>
          </cell>
        </row>
        <row r="115">
          <cell r="A115">
            <v>7.18</v>
          </cell>
          <cell r="B115" t="str">
            <v>Single Pole Switch</v>
          </cell>
          <cell r="C115" t="str">
            <v>pc.</v>
          </cell>
          <cell r="D115">
            <v>15.75</v>
          </cell>
          <cell r="E115">
            <v>0</v>
          </cell>
        </row>
        <row r="116">
          <cell r="A116">
            <v>7.19</v>
          </cell>
          <cell r="B116" t="str">
            <v>Panel Board (4-Branches)</v>
          </cell>
          <cell r="C116" t="str">
            <v>set</v>
          </cell>
          <cell r="D116">
            <v>367.5</v>
          </cell>
          <cell r="E116">
            <v>0</v>
          </cell>
        </row>
        <row r="117">
          <cell r="A117">
            <v>7.2</v>
          </cell>
          <cell r="B117" t="str">
            <v>Circuit Breaker, 100A, 230V</v>
          </cell>
          <cell r="C117" t="str">
            <v>set</v>
          </cell>
          <cell r="D117">
            <v>525</v>
          </cell>
          <cell r="E117">
            <v>0</v>
          </cell>
        </row>
        <row r="118">
          <cell r="A118">
            <v>7.21</v>
          </cell>
          <cell r="B118" t="str">
            <v>Circuit Breaker, 20A, 230V</v>
          </cell>
          <cell r="C118" t="str">
            <v>set</v>
          </cell>
          <cell r="D118">
            <v>262.5</v>
          </cell>
          <cell r="E118">
            <v>0</v>
          </cell>
        </row>
        <row r="119">
          <cell r="A119">
            <v>7.22</v>
          </cell>
          <cell r="B119" t="str">
            <v>Entrance Cap</v>
          </cell>
          <cell r="C119" t="str">
            <v>pc.</v>
          </cell>
          <cell r="D119">
            <v>52.5</v>
          </cell>
          <cell r="E119">
            <v>0</v>
          </cell>
        </row>
        <row r="120">
          <cell r="A120">
            <v>7.23</v>
          </cell>
          <cell r="B120" t="str">
            <v>Electrical Tape</v>
          </cell>
          <cell r="C120" t="str">
            <v>pc.</v>
          </cell>
          <cell r="D120">
            <v>42</v>
          </cell>
          <cell r="E120">
            <v>0</v>
          </cell>
        </row>
        <row r="121">
          <cell r="A121">
            <v>7.24</v>
          </cell>
          <cell r="B121" t="str">
            <v>Electrical Installation per Outlet</v>
          </cell>
          <cell r="C121" t="str">
            <v>set</v>
          </cell>
          <cell r="D121">
            <v>0</v>
          </cell>
          <cell r="E121">
            <v>206</v>
          </cell>
        </row>
        <row r="122">
          <cell r="A122">
            <v>7.25</v>
          </cell>
          <cell r="B122" t="str">
            <v>Electrical Installation per Safety Switch</v>
          </cell>
          <cell r="C122" t="str">
            <v>set</v>
          </cell>
          <cell r="D122">
            <v>0</v>
          </cell>
          <cell r="E122">
            <v>515</v>
          </cell>
        </row>
        <row r="123">
          <cell r="A123">
            <v>7.26</v>
          </cell>
          <cell r="B123" t="str">
            <v>TW 2.0 mm2</v>
          </cell>
          <cell r="C123" t="str">
            <v>roll</v>
          </cell>
          <cell r="D123">
            <v>945</v>
          </cell>
          <cell r="E123">
            <v>0</v>
          </cell>
        </row>
        <row r="124">
          <cell r="A124">
            <v>7.27</v>
          </cell>
          <cell r="B124" t="str">
            <v>THW 14 mm2</v>
          </cell>
          <cell r="C124" t="str">
            <v>l-m</v>
          </cell>
          <cell r="D124">
            <v>31.5</v>
          </cell>
          <cell r="E124">
            <v>0</v>
          </cell>
        </row>
        <row r="125">
          <cell r="A125">
            <v>7.28</v>
          </cell>
          <cell r="B125" t="str">
            <v>Bare Copper Wire 14 mm2</v>
          </cell>
          <cell r="C125" t="str">
            <v>l-m</v>
          </cell>
          <cell r="D125">
            <v>24.150000000000002</v>
          </cell>
          <cell r="E125">
            <v>0</v>
          </cell>
        </row>
        <row r="126">
          <cell r="A126">
            <v>7.29</v>
          </cell>
          <cell r="B126" t="str">
            <v>Two-Gang Switch with Cover</v>
          </cell>
          <cell r="C126" t="str">
            <v>pc.</v>
          </cell>
          <cell r="D126">
            <v>136.5</v>
          </cell>
          <cell r="E126">
            <v>0</v>
          </cell>
        </row>
        <row r="127">
          <cell r="A127">
            <v>7.3</v>
          </cell>
          <cell r="B127" t="str">
            <v>ACB 60AT main, branch: 8-20 AT</v>
          </cell>
          <cell r="C127" t="str">
            <v>set</v>
          </cell>
          <cell r="D127">
            <v>2100</v>
          </cell>
          <cell r="E127">
            <v>0</v>
          </cell>
        </row>
        <row r="128">
          <cell r="A128">
            <v>7.31</v>
          </cell>
          <cell r="B128" t="str">
            <v>Service Entrance Accessories</v>
          </cell>
          <cell r="C128" t="str">
            <v>lot</v>
          </cell>
          <cell r="D128">
            <v>3150</v>
          </cell>
          <cell r="E128">
            <v>0</v>
          </cell>
        </row>
        <row r="129">
          <cell r="A129">
            <v>8</v>
          </cell>
          <cell r="B129" t="str">
            <v>Filling Materials</v>
          </cell>
          <cell r="D129">
            <v>0</v>
          </cell>
          <cell r="E129">
            <v>0</v>
          </cell>
        </row>
        <row r="130">
          <cell r="A130">
            <v>8.01</v>
          </cell>
          <cell r="B130" t="str">
            <v>Escombro</v>
          </cell>
          <cell r="C130" t="str">
            <v>cu. m.</v>
          </cell>
          <cell r="D130">
            <v>315</v>
          </cell>
          <cell r="E130">
            <v>0</v>
          </cell>
        </row>
        <row r="131">
          <cell r="A131">
            <v>9</v>
          </cell>
          <cell r="B131" t="str">
            <v>Glass &amp; Glazing</v>
          </cell>
          <cell r="D131">
            <v>0</v>
          </cell>
          <cell r="E131">
            <v>0</v>
          </cell>
        </row>
        <row r="132">
          <cell r="A132" t="str">
            <v>9a</v>
          </cell>
          <cell r="B132" t="str">
            <v>Installation of fixed glass window</v>
          </cell>
          <cell r="C132" t="str">
            <v>sq. m.</v>
          </cell>
          <cell r="D132">
            <v>0</v>
          </cell>
          <cell r="E132">
            <v>88.641800000000003</v>
          </cell>
        </row>
        <row r="133">
          <cell r="A133" t="str">
            <v>9b</v>
          </cell>
          <cell r="B133" t="str">
            <v>Installation of glass transom</v>
          </cell>
          <cell r="C133" t="str">
            <v>sq. m.</v>
          </cell>
          <cell r="D133">
            <v>0</v>
          </cell>
          <cell r="E133">
            <v>88.641800000000003</v>
          </cell>
        </row>
        <row r="134">
          <cell r="A134">
            <v>9.01</v>
          </cell>
          <cell r="B134" t="str">
            <v>Clear Glass, 2mm x 405mm x 510mm</v>
          </cell>
          <cell r="C134" t="str">
            <v>pc.</v>
          </cell>
          <cell r="D134">
            <v>36.75</v>
          </cell>
          <cell r="E134">
            <v>0</v>
          </cell>
        </row>
        <row r="135">
          <cell r="A135">
            <v>9.02</v>
          </cell>
          <cell r="B135" t="str">
            <v>Clear Glass, 3mm x 405mm x 915mm</v>
          </cell>
          <cell r="C135" t="str">
            <v>pc.</v>
          </cell>
          <cell r="D135">
            <v>168</v>
          </cell>
          <cell r="E135">
            <v>0</v>
          </cell>
        </row>
        <row r="136">
          <cell r="A136">
            <v>9.0299999999999994</v>
          </cell>
          <cell r="B136" t="str">
            <v>Clear Glass, 3mm x 610mm x 1220mm</v>
          </cell>
          <cell r="C136" t="str">
            <v>pc.</v>
          </cell>
          <cell r="D136">
            <v>338.1</v>
          </cell>
          <cell r="E136">
            <v>0</v>
          </cell>
        </row>
        <row r="137">
          <cell r="A137">
            <v>9.0399999999999991</v>
          </cell>
          <cell r="B137" t="str">
            <v>Clear Glass, 5.5mm x 1220mm x 1525mm</v>
          </cell>
          <cell r="C137" t="str">
            <v>pc.</v>
          </cell>
          <cell r="D137">
            <v>603.75</v>
          </cell>
          <cell r="E137">
            <v>0</v>
          </cell>
        </row>
        <row r="138">
          <cell r="A138">
            <v>9.0500000000000007</v>
          </cell>
          <cell r="B138" t="str">
            <v>Clear Glass, 5.5mm x 1220mm x 2135mm</v>
          </cell>
          <cell r="C138" t="str">
            <v>pc.</v>
          </cell>
          <cell r="D138">
            <v>31.5</v>
          </cell>
          <cell r="E138">
            <v>0</v>
          </cell>
        </row>
        <row r="139">
          <cell r="A139">
            <v>9.06</v>
          </cell>
          <cell r="B139" t="str">
            <v>Clear Glass, 5mm x 1220mm x 1200mm</v>
          </cell>
          <cell r="C139" t="str">
            <v>pc.</v>
          </cell>
          <cell r="D139">
            <v>437.85</v>
          </cell>
          <cell r="E139">
            <v>0</v>
          </cell>
        </row>
        <row r="140">
          <cell r="A140">
            <v>9.07</v>
          </cell>
          <cell r="B140" t="str">
            <v>Clear Glass Table, 6mm x 50mm x 100mm</v>
          </cell>
          <cell r="C140" t="str">
            <v>pc.</v>
          </cell>
          <cell r="D140">
            <v>89.25</v>
          </cell>
          <cell r="E140">
            <v>0</v>
          </cell>
        </row>
        <row r="141">
          <cell r="A141">
            <v>9.08</v>
          </cell>
          <cell r="B141" t="str">
            <v>Clear Glass Window, 3mm x 50mm x 100mm</v>
          </cell>
          <cell r="C141" t="str">
            <v>pc.</v>
          </cell>
          <cell r="D141">
            <v>40.950000000000003</v>
          </cell>
          <cell r="E141">
            <v>0</v>
          </cell>
        </row>
        <row r="142">
          <cell r="A142">
            <v>9.09</v>
          </cell>
          <cell r="B142" t="str">
            <v>Figured Glass (Ilang-Ilang) Jalousy, 5.5mm x 100mm x 915mm</v>
          </cell>
          <cell r="C142" t="str">
            <v>pc.</v>
          </cell>
          <cell r="D142">
            <v>31.5</v>
          </cell>
          <cell r="E142">
            <v>0</v>
          </cell>
        </row>
        <row r="143">
          <cell r="A143">
            <v>9.1</v>
          </cell>
          <cell r="B143" t="str">
            <v>Figured Glass (Ilang-Ilang) Table, 5mm x 915mm x 1220mm</v>
          </cell>
          <cell r="C143" t="str">
            <v>pc.</v>
          </cell>
          <cell r="D143">
            <v>89.25</v>
          </cell>
          <cell r="E143">
            <v>0</v>
          </cell>
        </row>
        <row r="144">
          <cell r="A144">
            <v>9.11</v>
          </cell>
          <cell r="B144" t="str">
            <v>Imported Bronze Float,   6mm</v>
          </cell>
          <cell r="C144" t="str">
            <v>sq. ft.</v>
          </cell>
          <cell r="D144">
            <v>42</v>
          </cell>
          <cell r="E144">
            <v>0</v>
          </cell>
        </row>
        <row r="145">
          <cell r="A145">
            <v>9.1199999999999992</v>
          </cell>
          <cell r="B145" t="str">
            <v>Imported Bronze Float, 10mm</v>
          </cell>
          <cell r="C145" t="str">
            <v>sq. ft.</v>
          </cell>
          <cell r="D145">
            <v>89.25</v>
          </cell>
          <cell r="E145">
            <v>0</v>
          </cell>
        </row>
        <row r="146">
          <cell r="A146">
            <v>9.1300000000000008</v>
          </cell>
          <cell r="B146" t="str">
            <v>Imported Bronze Float, 12mm</v>
          </cell>
          <cell r="C146" t="str">
            <v>sq. ft.</v>
          </cell>
          <cell r="D146">
            <v>105</v>
          </cell>
          <cell r="E146">
            <v>0</v>
          </cell>
        </row>
        <row r="147">
          <cell r="A147">
            <v>9.14</v>
          </cell>
          <cell r="B147" t="str">
            <v>Imported Clear Float,   6mm</v>
          </cell>
          <cell r="C147" t="str">
            <v>sq. ft.</v>
          </cell>
          <cell r="D147">
            <v>36.75</v>
          </cell>
          <cell r="E147">
            <v>0</v>
          </cell>
        </row>
        <row r="148">
          <cell r="A148">
            <v>9.15</v>
          </cell>
          <cell r="B148" t="str">
            <v>Imported Clear Float, 10mm</v>
          </cell>
          <cell r="C148" t="str">
            <v>sq. ft.</v>
          </cell>
          <cell r="D148">
            <v>78.75</v>
          </cell>
          <cell r="E148">
            <v>0</v>
          </cell>
        </row>
        <row r="149">
          <cell r="A149">
            <v>9.16</v>
          </cell>
          <cell r="B149" t="str">
            <v>Imported Clear Float, 12mm</v>
          </cell>
          <cell r="C149" t="str">
            <v>sq. ft.</v>
          </cell>
          <cell r="D149">
            <v>105.315</v>
          </cell>
          <cell r="E149">
            <v>0</v>
          </cell>
        </row>
        <row r="150">
          <cell r="A150">
            <v>9.17</v>
          </cell>
          <cell r="B150" t="str">
            <v>Imported Mirror (Plain), 6mm</v>
          </cell>
          <cell r="C150" t="str">
            <v>sq. ft.</v>
          </cell>
          <cell r="D150">
            <v>67.62</v>
          </cell>
          <cell r="E150">
            <v>0</v>
          </cell>
        </row>
        <row r="151">
          <cell r="A151">
            <v>9.18</v>
          </cell>
          <cell r="B151" t="str">
            <v>Clear Glass, 3mm x 300mm x 900mm</v>
          </cell>
          <cell r="C151" t="str">
            <v>pc.</v>
          </cell>
          <cell r="D151">
            <v>122.85000000000001</v>
          </cell>
          <cell r="E151">
            <v>0</v>
          </cell>
        </row>
        <row r="152">
          <cell r="A152">
            <v>9.19</v>
          </cell>
          <cell r="B152" t="str">
            <v>Clear Glass, 3mm x 300mm x 600mm</v>
          </cell>
          <cell r="C152" t="str">
            <v>pc.</v>
          </cell>
          <cell r="D152">
            <v>81.900000000000006</v>
          </cell>
          <cell r="E152">
            <v>0</v>
          </cell>
        </row>
        <row r="153">
          <cell r="A153">
            <v>9.1999999999999993</v>
          </cell>
          <cell r="B153" t="str">
            <v>Clear Glass, 3mm x 250mm x 900mm</v>
          </cell>
          <cell r="C153" t="str">
            <v>pc.</v>
          </cell>
          <cell r="D153">
            <v>102.375</v>
          </cell>
          <cell r="E153">
            <v>0</v>
          </cell>
        </row>
        <row r="154">
          <cell r="A154">
            <v>9.2100000000000009</v>
          </cell>
          <cell r="B154" t="str">
            <v>Clear Glass, 3mm x 250mm x 1000mm</v>
          </cell>
          <cell r="C154" t="str">
            <v>pc.</v>
          </cell>
          <cell r="D154">
            <v>113.4</v>
          </cell>
          <cell r="E154">
            <v>0</v>
          </cell>
        </row>
        <row r="155">
          <cell r="A155">
            <v>9.2200000000000006</v>
          </cell>
          <cell r="B155" t="str">
            <v>Clear Glass, 3mm x 250mm x 800mm</v>
          </cell>
          <cell r="C155" t="str">
            <v>pc.</v>
          </cell>
          <cell r="D155">
            <v>91.350000000000009</v>
          </cell>
          <cell r="E155">
            <v>0</v>
          </cell>
        </row>
        <row r="156">
          <cell r="A156">
            <v>9.23</v>
          </cell>
          <cell r="B156" t="str">
            <v>Clear Glass, 3mm x 300mm x 300mm</v>
          </cell>
          <cell r="C156" t="str">
            <v>pc.</v>
          </cell>
          <cell r="D156">
            <v>40.950000000000003</v>
          </cell>
          <cell r="E156">
            <v>0</v>
          </cell>
        </row>
        <row r="157">
          <cell r="A157">
            <v>9.24</v>
          </cell>
          <cell r="B157" t="str">
            <v>Clear Glass, 3mm x 300mm x 400mm</v>
          </cell>
          <cell r="C157" t="str">
            <v>pc.</v>
          </cell>
          <cell r="D157">
            <v>54.6</v>
          </cell>
          <cell r="E157">
            <v>0</v>
          </cell>
        </row>
        <row r="158">
          <cell r="A158">
            <v>9.25</v>
          </cell>
          <cell r="B158" t="str">
            <v>Clear Glass, 3mm x 350mm x 700mm</v>
          </cell>
          <cell r="C158" t="str">
            <v>pc.</v>
          </cell>
          <cell r="D158">
            <v>112.35000000000001</v>
          </cell>
          <cell r="E158">
            <v>0</v>
          </cell>
        </row>
        <row r="159">
          <cell r="A159">
            <v>9.26</v>
          </cell>
          <cell r="B159" t="str">
            <v>Clear Glass 5mm (Ordinary)</v>
          </cell>
          <cell r="C159" t="str">
            <v>sq.ft</v>
          </cell>
          <cell r="D159">
            <v>23.7</v>
          </cell>
        </row>
        <row r="160">
          <cell r="A160">
            <v>9.27</v>
          </cell>
          <cell r="B160" t="str">
            <v>Clear Glass 1/8" thick</v>
          </cell>
          <cell r="C160" t="str">
            <v>sq.ft</v>
          </cell>
          <cell r="D160">
            <v>27.3</v>
          </cell>
        </row>
        <row r="161">
          <cell r="A161">
            <v>10</v>
          </cell>
          <cell r="B161" t="str">
            <v>Hardware</v>
          </cell>
          <cell r="D161">
            <v>0</v>
          </cell>
          <cell r="E161">
            <v>0</v>
          </cell>
        </row>
        <row r="162">
          <cell r="A162" t="str">
            <v>10a</v>
          </cell>
          <cell r="B162" t="str">
            <v>Installation of Welded Wire</v>
          </cell>
          <cell r="C162" t="str">
            <v>sq. m.</v>
          </cell>
          <cell r="D162">
            <v>0</v>
          </cell>
          <cell r="E162">
            <v>9.5068999999999999</v>
          </cell>
        </row>
        <row r="163">
          <cell r="A163">
            <v>10.01</v>
          </cell>
          <cell r="B163" t="str">
            <v>Barbed Wire, 20 kgs/roll</v>
          </cell>
          <cell r="C163" t="str">
            <v>roll</v>
          </cell>
          <cell r="D163">
            <v>525</v>
          </cell>
          <cell r="E163">
            <v>0</v>
          </cell>
        </row>
        <row r="164">
          <cell r="A164">
            <v>10.02</v>
          </cell>
          <cell r="B164" t="str">
            <v>Butt Hinges, 3" x 3"</v>
          </cell>
          <cell r="C164" t="str">
            <v>pc.</v>
          </cell>
          <cell r="D164">
            <v>18.900000000000002</v>
          </cell>
          <cell r="E164">
            <v>0</v>
          </cell>
        </row>
        <row r="165">
          <cell r="A165">
            <v>10.029999999999999</v>
          </cell>
          <cell r="B165" t="str">
            <v>Butt Hinges, 4" x 4"</v>
          </cell>
          <cell r="C165" t="str">
            <v>pc.</v>
          </cell>
          <cell r="D165">
            <v>31.5</v>
          </cell>
          <cell r="E165">
            <v>0</v>
          </cell>
        </row>
        <row r="166">
          <cell r="A166" t="str">
            <v>10.03A</v>
          </cell>
          <cell r="B166" t="str">
            <v>Loose Hinges, 3 1/2" x 3 1/2"</v>
          </cell>
          <cell r="C166" t="str">
            <v>pc.</v>
          </cell>
          <cell r="D166">
            <v>18.899999999999999</v>
          </cell>
        </row>
        <row r="167">
          <cell r="A167">
            <v>10.039999999999999</v>
          </cell>
          <cell r="B167" t="str">
            <v>Door Lockset (Alpha/epo), Bathroom</v>
          </cell>
          <cell r="C167" t="str">
            <v>set</v>
          </cell>
          <cell r="D167">
            <v>161.70000000000002</v>
          </cell>
          <cell r="E167">
            <v>0</v>
          </cell>
        </row>
        <row r="168">
          <cell r="A168">
            <v>10.050000000000001</v>
          </cell>
          <cell r="B168" t="str">
            <v>Door Lockset (Alpha/epo), Bedroom</v>
          </cell>
          <cell r="C168" t="str">
            <v>set</v>
          </cell>
          <cell r="D168">
            <v>170.1</v>
          </cell>
          <cell r="E168">
            <v>0</v>
          </cell>
        </row>
        <row r="169">
          <cell r="A169">
            <v>10.06</v>
          </cell>
          <cell r="B169" t="str">
            <v>Door Lockset (Alpha/epo), Entrance</v>
          </cell>
          <cell r="C169" t="str">
            <v>set</v>
          </cell>
          <cell r="D169">
            <v>173.25</v>
          </cell>
          <cell r="E169">
            <v>0</v>
          </cell>
        </row>
        <row r="170">
          <cell r="A170">
            <v>10.07</v>
          </cell>
          <cell r="B170" t="str">
            <v>Door Lockset (Alpha Brand, Japan), Bedroom</v>
          </cell>
          <cell r="C170" t="str">
            <v>set</v>
          </cell>
          <cell r="D170">
            <v>225.75</v>
          </cell>
          <cell r="E170">
            <v>0</v>
          </cell>
        </row>
        <row r="171">
          <cell r="A171">
            <v>10.08</v>
          </cell>
          <cell r="B171" t="str">
            <v>Door Lockset (Alpha Brand, Japan), Entrance</v>
          </cell>
          <cell r="C171" t="str">
            <v>set</v>
          </cell>
          <cell r="D171">
            <v>261.45</v>
          </cell>
          <cell r="E171">
            <v>0</v>
          </cell>
        </row>
        <row r="172">
          <cell r="A172">
            <v>10.09</v>
          </cell>
          <cell r="B172" t="str">
            <v>Door Lockset (Kwikset Brand, US), Bathroom</v>
          </cell>
          <cell r="C172" t="str">
            <v>set</v>
          </cell>
          <cell r="D172">
            <v>787.5</v>
          </cell>
          <cell r="E172">
            <v>0</v>
          </cell>
        </row>
        <row r="173">
          <cell r="A173" t="str">
            <v>10.10A</v>
          </cell>
          <cell r="B173" t="str">
            <v>Installation of Door Lockset</v>
          </cell>
          <cell r="C173" t="str">
            <v>set</v>
          </cell>
          <cell r="D173">
            <v>0</v>
          </cell>
          <cell r="E173">
            <v>51.5</v>
          </cell>
        </row>
        <row r="174">
          <cell r="A174">
            <v>10.1</v>
          </cell>
          <cell r="B174" t="str">
            <v>Formica, 4' x 8'</v>
          </cell>
          <cell r="C174" t="str">
            <v>pc.</v>
          </cell>
          <cell r="D174">
            <v>472.5</v>
          </cell>
          <cell r="E174">
            <v>0</v>
          </cell>
        </row>
        <row r="175">
          <cell r="A175">
            <v>10.11</v>
          </cell>
          <cell r="B175" t="str">
            <v xml:space="preserve">G.I. Wire #16 </v>
          </cell>
          <cell r="C175" t="str">
            <v>kg.</v>
          </cell>
          <cell r="D175">
            <v>31.5</v>
          </cell>
          <cell r="E175">
            <v>0</v>
          </cell>
        </row>
        <row r="176">
          <cell r="A176" t="str">
            <v>10.11a</v>
          </cell>
          <cell r="B176" t="str">
            <v>G.I. Wire #18</v>
          </cell>
          <cell r="C176" t="str">
            <v>kg.</v>
          </cell>
          <cell r="D176">
            <v>36.75</v>
          </cell>
          <cell r="E176">
            <v>0</v>
          </cell>
        </row>
        <row r="177">
          <cell r="A177">
            <v>10.119999999999999</v>
          </cell>
          <cell r="B177" t="str">
            <v>Machine Bolts with STD Nuts &amp; Washers, 5/8" dia. x   7"</v>
          </cell>
          <cell r="C177" t="str">
            <v>pc.</v>
          </cell>
          <cell r="D177">
            <v>15.75</v>
          </cell>
          <cell r="E177">
            <v>0</v>
          </cell>
        </row>
        <row r="178">
          <cell r="A178">
            <v>10.130000000000001</v>
          </cell>
          <cell r="B178" t="str">
            <v>Machine Bolts with STD Nuts &amp; Washers, 5/8" dia. x   8"</v>
          </cell>
          <cell r="C178" t="str">
            <v>pc.</v>
          </cell>
          <cell r="D178">
            <v>18.900000000000002</v>
          </cell>
          <cell r="E178">
            <v>0</v>
          </cell>
        </row>
        <row r="179">
          <cell r="A179">
            <v>10.14</v>
          </cell>
          <cell r="B179" t="str">
            <v>Machine Bolts with STD Nuts &amp; Washers, 5/8" dia. x 10"</v>
          </cell>
          <cell r="C179" t="str">
            <v>pc.</v>
          </cell>
          <cell r="D179">
            <v>23.1</v>
          </cell>
          <cell r="E179">
            <v>0</v>
          </cell>
        </row>
        <row r="180">
          <cell r="A180">
            <v>10.15</v>
          </cell>
          <cell r="B180" t="str">
            <v>Machine Bolts with STD Nuts &amp; Washers, 1/2" dia. x  7"</v>
          </cell>
          <cell r="C180" t="str">
            <v>pc.</v>
          </cell>
          <cell r="D180">
            <v>10.5</v>
          </cell>
          <cell r="E180">
            <v>0</v>
          </cell>
        </row>
        <row r="181">
          <cell r="A181">
            <v>10.16</v>
          </cell>
          <cell r="B181" t="str">
            <v>Machine Bolts with STD Nuts &amp; Washers, 1/2" dia. x  8"</v>
          </cell>
          <cell r="C181" t="str">
            <v>pc.</v>
          </cell>
          <cell r="D181">
            <v>13.65</v>
          </cell>
          <cell r="E181">
            <v>0</v>
          </cell>
        </row>
        <row r="182">
          <cell r="A182">
            <v>10.17</v>
          </cell>
          <cell r="B182" t="str">
            <v>Muriatic Acid</v>
          </cell>
          <cell r="C182" t="str">
            <v>bottle</v>
          </cell>
          <cell r="D182">
            <v>26.25</v>
          </cell>
          <cell r="E182">
            <v>0</v>
          </cell>
        </row>
        <row r="183">
          <cell r="A183">
            <v>10.18</v>
          </cell>
          <cell r="B183" t="str">
            <v>Common Wire Nails, 1"</v>
          </cell>
          <cell r="C183" t="str">
            <v>kg.</v>
          </cell>
          <cell r="D183">
            <v>42</v>
          </cell>
          <cell r="E183">
            <v>0</v>
          </cell>
        </row>
        <row r="184">
          <cell r="A184">
            <v>10.19</v>
          </cell>
          <cell r="B184" t="str">
            <v>Common Wire Nails, 2"</v>
          </cell>
          <cell r="C184" t="str">
            <v>kg.</v>
          </cell>
          <cell r="D184">
            <v>31.5</v>
          </cell>
          <cell r="E184">
            <v>0</v>
          </cell>
        </row>
        <row r="185">
          <cell r="A185">
            <v>10.199999999999999</v>
          </cell>
          <cell r="B185" t="str">
            <v>Common Wire Nails, 3"</v>
          </cell>
          <cell r="C185" t="str">
            <v>kg.</v>
          </cell>
          <cell r="D185">
            <v>29.400000000000002</v>
          </cell>
          <cell r="E185">
            <v>0</v>
          </cell>
        </row>
        <row r="186">
          <cell r="A186">
            <v>10.210000000000001</v>
          </cell>
          <cell r="B186" t="str">
            <v>Concrete Nails, 1"</v>
          </cell>
          <cell r="C186" t="str">
            <v>kg.</v>
          </cell>
          <cell r="D186">
            <v>68.25</v>
          </cell>
          <cell r="E186">
            <v>0</v>
          </cell>
        </row>
        <row r="187">
          <cell r="A187">
            <v>10.220000000000001</v>
          </cell>
          <cell r="B187" t="str">
            <v>Concrete Nails, 2"</v>
          </cell>
          <cell r="C187" t="str">
            <v>kg.</v>
          </cell>
          <cell r="D187">
            <v>68.25</v>
          </cell>
          <cell r="E187">
            <v>0</v>
          </cell>
        </row>
        <row r="188">
          <cell r="A188" t="str">
            <v>10.22a</v>
          </cell>
          <cell r="B188" t="str">
            <v>Concrete Nails, 3"</v>
          </cell>
          <cell r="C188" t="str">
            <v>kg.</v>
          </cell>
          <cell r="D188">
            <v>68.25</v>
          </cell>
          <cell r="E188">
            <v>0</v>
          </cell>
        </row>
        <row r="189">
          <cell r="A189">
            <v>10.23</v>
          </cell>
          <cell r="B189" t="str">
            <v>Finishing Nails, 1"</v>
          </cell>
          <cell r="C189" t="str">
            <v>kg.</v>
          </cell>
          <cell r="D189">
            <v>36.75</v>
          </cell>
          <cell r="E189">
            <v>0</v>
          </cell>
        </row>
        <row r="190">
          <cell r="A190">
            <v>10.24</v>
          </cell>
          <cell r="B190" t="str">
            <v>Finishing Nails, 2"</v>
          </cell>
          <cell r="C190" t="str">
            <v>kg.</v>
          </cell>
          <cell r="D190">
            <v>31.5</v>
          </cell>
          <cell r="E190">
            <v>0</v>
          </cell>
        </row>
        <row r="191">
          <cell r="A191">
            <v>10.25</v>
          </cell>
          <cell r="B191" t="str">
            <v>Finishing Nails, 3"</v>
          </cell>
          <cell r="C191" t="str">
            <v>kg.</v>
          </cell>
          <cell r="D191">
            <v>31.5</v>
          </cell>
          <cell r="E191">
            <v>0</v>
          </cell>
        </row>
        <row r="192">
          <cell r="A192">
            <v>10.26</v>
          </cell>
          <cell r="B192" t="str">
            <v>Nikolite</v>
          </cell>
          <cell r="C192" t="str">
            <v>pc.</v>
          </cell>
          <cell r="D192">
            <v>27.825000000000003</v>
          </cell>
          <cell r="E192">
            <v>0</v>
          </cell>
        </row>
        <row r="193">
          <cell r="A193">
            <v>10.27</v>
          </cell>
          <cell r="B193" t="str">
            <v>PVC Cement</v>
          </cell>
          <cell r="C193" t="str">
            <v>can</v>
          </cell>
          <cell r="D193">
            <v>147</v>
          </cell>
          <cell r="E193">
            <v>0</v>
          </cell>
        </row>
        <row r="194">
          <cell r="A194">
            <v>10.28</v>
          </cell>
          <cell r="B194" t="str">
            <v>Plastic Roof Cement, Master Brand</v>
          </cell>
          <cell r="C194" t="str">
            <v>gal.</v>
          </cell>
          <cell r="D194">
            <v>136.5</v>
          </cell>
          <cell r="E194">
            <v>0</v>
          </cell>
        </row>
        <row r="195">
          <cell r="A195">
            <v>10.29</v>
          </cell>
          <cell r="B195" t="str">
            <v>Post Strap, 3/16" x 1-1/2" x 20"</v>
          </cell>
          <cell r="C195" t="str">
            <v>pc.</v>
          </cell>
          <cell r="D195">
            <v>47.25</v>
          </cell>
          <cell r="E195">
            <v>0</v>
          </cell>
        </row>
        <row r="196">
          <cell r="A196">
            <v>10.3</v>
          </cell>
          <cell r="B196" t="str">
            <v>Umbrella Nails</v>
          </cell>
          <cell r="C196" t="str">
            <v>kg.</v>
          </cell>
          <cell r="D196">
            <v>52.5</v>
          </cell>
          <cell r="E196">
            <v>0</v>
          </cell>
        </row>
        <row r="197">
          <cell r="A197">
            <v>10.31</v>
          </cell>
          <cell r="B197" t="str">
            <v>Rugby</v>
          </cell>
          <cell r="C197" t="str">
            <v>gal.</v>
          </cell>
          <cell r="D197">
            <v>36.75</v>
          </cell>
          <cell r="E197">
            <v>0</v>
          </cell>
        </row>
        <row r="198">
          <cell r="A198">
            <v>10.32</v>
          </cell>
          <cell r="B198" t="str">
            <v>Teflon Tape</v>
          </cell>
          <cell r="C198" t="str">
            <v>pc.</v>
          </cell>
          <cell r="D198">
            <v>10.5</v>
          </cell>
          <cell r="E198">
            <v>0</v>
          </cell>
        </row>
        <row r="199">
          <cell r="A199">
            <v>10.33</v>
          </cell>
          <cell r="B199" t="str">
            <v>Tie Rod, 6mm x 6m</v>
          </cell>
          <cell r="C199" t="str">
            <v>pc.</v>
          </cell>
          <cell r="D199">
            <v>29.400000000000002</v>
          </cell>
          <cell r="E199">
            <v>0</v>
          </cell>
        </row>
        <row r="200">
          <cell r="A200">
            <v>10.34</v>
          </cell>
          <cell r="B200" t="str">
            <v>Turn Buckles, 1/2"</v>
          </cell>
          <cell r="C200" t="str">
            <v>pc.</v>
          </cell>
          <cell r="D200">
            <v>92.4</v>
          </cell>
          <cell r="E200">
            <v>0</v>
          </cell>
        </row>
        <row r="201">
          <cell r="A201">
            <v>10.35</v>
          </cell>
          <cell r="B201" t="str">
            <v>Turn Buckles, 5/8"</v>
          </cell>
          <cell r="C201" t="str">
            <v>pc.</v>
          </cell>
          <cell r="D201">
            <v>94.5</v>
          </cell>
          <cell r="E201">
            <v>0</v>
          </cell>
        </row>
        <row r="202">
          <cell r="A202">
            <v>10.36</v>
          </cell>
          <cell r="B202" t="str">
            <v>Turn Buckles, 3/4"</v>
          </cell>
          <cell r="C202" t="str">
            <v>pc.</v>
          </cell>
          <cell r="D202">
            <v>157.5</v>
          </cell>
          <cell r="E202">
            <v>0</v>
          </cell>
        </row>
        <row r="203">
          <cell r="A203">
            <v>10.37</v>
          </cell>
          <cell r="B203" t="str">
            <v>Welding Rod</v>
          </cell>
          <cell r="C203" t="str">
            <v>kg.</v>
          </cell>
          <cell r="D203">
            <v>68.25</v>
          </cell>
          <cell r="E203">
            <v>0</v>
          </cell>
        </row>
        <row r="204">
          <cell r="A204">
            <v>10.38</v>
          </cell>
          <cell r="B204" t="str">
            <v>Wood Glue</v>
          </cell>
          <cell r="C204" t="str">
            <v>pint</v>
          </cell>
          <cell r="D204">
            <v>36.75</v>
          </cell>
          <cell r="E204">
            <v>0</v>
          </cell>
        </row>
        <row r="205">
          <cell r="A205">
            <v>10.39</v>
          </cell>
          <cell r="B205" t="str">
            <v>Welded Wire 1/2"x1/2"</v>
          </cell>
          <cell r="C205" t="str">
            <v>sq. m.</v>
          </cell>
          <cell r="D205">
            <v>45.9375</v>
          </cell>
          <cell r="E205">
            <v>0</v>
          </cell>
        </row>
        <row r="206">
          <cell r="A206">
            <v>10.4</v>
          </cell>
          <cell r="B206" t="str">
            <v>Roof Sealant</v>
          </cell>
          <cell r="C206" t="str">
            <v>lit.</v>
          </cell>
          <cell r="D206">
            <v>157.5</v>
          </cell>
          <cell r="E206">
            <v>0</v>
          </cell>
        </row>
        <row r="207">
          <cell r="A207">
            <v>10.41</v>
          </cell>
          <cell r="B207" t="str">
            <v>Wood Preservative</v>
          </cell>
          <cell r="C207" t="str">
            <v>unit</v>
          </cell>
          <cell r="D207">
            <v>294</v>
          </cell>
          <cell r="E207">
            <v>0</v>
          </cell>
        </row>
        <row r="208">
          <cell r="A208">
            <v>10.42</v>
          </cell>
          <cell r="B208" t="str">
            <v>Teckscrew (21/2")</v>
          </cell>
          <cell r="C208" t="str">
            <v>pc.</v>
          </cell>
          <cell r="D208">
            <v>1.5750000000000002</v>
          </cell>
          <cell r="E208">
            <v>0</v>
          </cell>
        </row>
        <row r="209">
          <cell r="A209">
            <v>10.43</v>
          </cell>
          <cell r="B209" t="str">
            <v>Common Wire Nails, 4"</v>
          </cell>
          <cell r="C209" t="str">
            <v>kg.</v>
          </cell>
          <cell r="D209">
            <v>29.400000000000002</v>
          </cell>
          <cell r="E209">
            <v>0</v>
          </cell>
        </row>
        <row r="210">
          <cell r="A210">
            <v>10.44</v>
          </cell>
          <cell r="B210" t="str">
            <v>Blind Rivets</v>
          </cell>
          <cell r="C210" t="str">
            <v>pc.</v>
          </cell>
          <cell r="D210">
            <v>0.52500000000000002</v>
          </cell>
          <cell r="E210">
            <v>0</v>
          </cell>
        </row>
        <row r="211">
          <cell r="A211">
            <v>10.45</v>
          </cell>
          <cell r="B211" t="str">
            <v>Paint Brush #1</v>
          </cell>
          <cell r="C211" t="str">
            <v>pc.</v>
          </cell>
          <cell r="D211">
            <v>15.75</v>
          </cell>
          <cell r="E211">
            <v>0</v>
          </cell>
        </row>
        <row r="212">
          <cell r="A212">
            <v>10.46</v>
          </cell>
          <cell r="B212" t="str">
            <v>Paint Brush #2</v>
          </cell>
          <cell r="C212" t="str">
            <v>pc.</v>
          </cell>
          <cell r="D212">
            <v>26.25</v>
          </cell>
          <cell r="E212">
            <v>0</v>
          </cell>
        </row>
        <row r="213">
          <cell r="A213">
            <v>10.47</v>
          </cell>
          <cell r="B213" t="str">
            <v>Paint Brush #3</v>
          </cell>
          <cell r="C213" t="str">
            <v>pc.</v>
          </cell>
          <cell r="D213">
            <v>36.75</v>
          </cell>
          <cell r="E213">
            <v>0</v>
          </cell>
        </row>
        <row r="214">
          <cell r="A214">
            <v>10.48</v>
          </cell>
          <cell r="B214" t="str">
            <v>Paint Brush #4</v>
          </cell>
          <cell r="C214" t="str">
            <v>pc.</v>
          </cell>
          <cell r="D214">
            <v>47.25</v>
          </cell>
          <cell r="E214">
            <v>0</v>
          </cell>
        </row>
        <row r="215">
          <cell r="A215">
            <v>10.49</v>
          </cell>
          <cell r="B215" t="str">
            <v>Roller Brush #6</v>
          </cell>
          <cell r="C215" t="str">
            <v>pc.</v>
          </cell>
          <cell r="D215">
            <v>68.25</v>
          </cell>
          <cell r="E215">
            <v>0</v>
          </cell>
        </row>
        <row r="216">
          <cell r="A216">
            <v>10.5</v>
          </cell>
          <cell r="B216" t="str">
            <v>Roller Brush #7</v>
          </cell>
          <cell r="C216" t="str">
            <v>pc.</v>
          </cell>
          <cell r="D216">
            <v>78.75</v>
          </cell>
          <cell r="E216">
            <v>0</v>
          </cell>
        </row>
        <row r="217">
          <cell r="A217">
            <v>10.51</v>
          </cell>
          <cell r="B217" t="str">
            <v>Sand Paper (100)</v>
          </cell>
          <cell r="C217" t="str">
            <v>pc.</v>
          </cell>
          <cell r="D217">
            <v>8.4</v>
          </cell>
          <cell r="E217">
            <v>0</v>
          </cell>
        </row>
        <row r="218">
          <cell r="A218">
            <v>10.52</v>
          </cell>
          <cell r="B218" t="str">
            <v>Sand Paper (240)</v>
          </cell>
          <cell r="C218" t="str">
            <v>pc.</v>
          </cell>
          <cell r="D218">
            <v>8.4</v>
          </cell>
          <cell r="E218">
            <v>0</v>
          </cell>
        </row>
        <row r="219">
          <cell r="A219">
            <v>10.53</v>
          </cell>
          <cell r="B219" t="str">
            <v>Spatula #2</v>
          </cell>
          <cell r="C219" t="str">
            <v>pair</v>
          </cell>
          <cell r="D219">
            <v>26.25</v>
          </cell>
          <cell r="E219">
            <v>0</v>
          </cell>
        </row>
        <row r="220">
          <cell r="A220">
            <v>10.54</v>
          </cell>
          <cell r="B220" t="str">
            <v>Spatula #4</v>
          </cell>
          <cell r="C220" t="str">
            <v>pair</v>
          </cell>
          <cell r="D220">
            <v>31.5</v>
          </cell>
          <cell r="E220">
            <v>0</v>
          </cell>
        </row>
        <row r="221">
          <cell r="A221">
            <v>10.55</v>
          </cell>
          <cell r="B221" t="str">
            <v>Paint Tray</v>
          </cell>
          <cell r="C221" t="str">
            <v>pc.</v>
          </cell>
          <cell r="D221">
            <v>157.5</v>
          </cell>
          <cell r="E221">
            <v>0</v>
          </cell>
        </row>
        <row r="222">
          <cell r="A222">
            <v>10.56</v>
          </cell>
          <cell r="B222" t="str">
            <v>Stoffa</v>
          </cell>
          <cell r="C222" t="str">
            <v>kg.</v>
          </cell>
          <cell r="D222">
            <v>42</v>
          </cell>
          <cell r="E222">
            <v>0</v>
          </cell>
        </row>
        <row r="223">
          <cell r="A223">
            <v>10.57</v>
          </cell>
          <cell r="B223" t="str">
            <v>Steel Brush #1</v>
          </cell>
          <cell r="C223" t="str">
            <v>pc.</v>
          </cell>
          <cell r="D223">
            <v>15.75</v>
          </cell>
          <cell r="E223">
            <v>0</v>
          </cell>
        </row>
        <row r="224">
          <cell r="A224">
            <v>10.58</v>
          </cell>
          <cell r="B224" t="str">
            <v>Steel Brush #2</v>
          </cell>
          <cell r="C224" t="str">
            <v>pc.</v>
          </cell>
          <cell r="D224">
            <v>26.25</v>
          </cell>
          <cell r="E224">
            <v>0</v>
          </cell>
        </row>
        <row r="225">
          <cell r="A225">
            <v>10.59</v>
          </cell>
          <cell r="B225" t="str">
            <v>Perforated G.I. Metal Sheet ( 0.8 mm thick )</v>
          </cell>
          <cell r="C225" t="str">
            <v>sheet</v>
          </cell>
          <cell r="D225">
            <v>1785</v>
          </cell>
          <cell r="E225">
            <v>0</v>
          </cell>
        </row>
        <row r="226">
          <cell r="A226">
            <v>10.6</v>
          </cell>
          <cell r="B226" t="str">
            <v>Pull Wire</v>
          </cell>
          <cell r="C226" t="str">
            <v>roll</v>
          </cell>
          <cell r="D226">
            <v>1050</v>
          </cell>
          <cell r="E226">
            <v>0</v>
          </cell>
        </row>
        <row r="227">
          <cell r="A227">
            <v>10.6</v>
          </cell>
          <cell r="B227" t="str">
            <v>EXPANSION BOLT</v>
          </cell>
        </row>
        <row r="228">
          <cell r="A228">
            <v>10.61</v>
          </cell>
          <cell r="B228" t="str">
            <v>SA10108 Spatec (Ramset)</v>
          </cell>
          <cell r="C228" t="str">
            <v>pc.</v>
          </cell>
          <cell r="D228">
            <v>235.20000000000002</v>
          </cell>
          <cell r="E228">
            <v>0</v>
          </cell>
        </row>
        <row r="229">
          <cell r="A229">
            <v>10.62</v>
          </cell>
          <cell r="B229" t="str">
            <v>DP10065 Dynabolt Plus Anchor (Ramset)</v>
          </cell>
          <cell r="C229" t="str">
            <v>pc.</v>
          </cell>
          <cell r="D229">
            <v>19.425000000000001</v>
          </cell>
          <cell r="E229">
            <v>0</v>
          </cell>
        </row>
        <row r="230">
          <cell r="A230">
            <v>10.63</v>
          </cell>
          <cell r="B230" t="str">
            <v>T10065 Trubolt</v>
          </cell>
          <cell r="C230" t="str">
            <v>pc.</v>
          </cell>
          <cell r="D230">
            <v>19.425000000000001</v>
          </cell>
          <cell r="E230">
            <v>0</v>
          </cell>
        </row>
        <row r="231">
          <cell r="A231">
            <v>10.64</v>
          </cell>
          <cell r="B231" t="str">
            <v>DSM12 Dyaset Anchor (Ramset)</v>
          </cell>
          <cell r="C231" t="str">
            <v>pc.</v>
          </cell>
          <cell r="D231">
            <v>19.95</v>
          </cell>
          <cell r="E231">
            <v>0</v>
          </cell>
        </row>
        <row r="232">
          <cell r="A232">
            <v>10.65</v>
          </cell>
          <cell r="B232" t="str">
            <v>DSM16 Dyaset Anchor (Ramset)</v>
          </cell>
          <cell r="C232" t="str">
            <v>pc.</v>
          </cell>
          <cell r="D232">
            <v>55.650000000000006</v>
          </cell>
          <cell r="E232">
            <v>0</v>
          </cell>
        </row>
        <row r="233">
          <cell r="A233">
            <v>10.66</v>
          </cell>
          <cell r="B233" t="str">
            <v>CHEM10 Chemset (Ramset)</v>
          </cell>
          <cell r="C233" t="str">
            <v>pc.</v>
          </cell>
          <cell r="D233">
            <v>94.5</v>
          </cell>
          <cell r="E233">
            <v>0</v>
          </cell>
        </row>
        <row r="234">
          <cell r="A234">
            <v>10.67</v>
          </cell>
          <cell r="B234" t="str">
            <v>ISKE Epoxy Set (Ramset)</v>
          </cell>
          <cell r="C234" t="str">
            <v>kit</v>
          </cell>
          <cell r="D234">
            <v>2471.8049999999998</v>
          </cell>
          <cell r="E234">
            <v>0</v>
          </cell>
        </row>
        <row r="235">
          <cell r="A235">
            <v>11</v>
          </cell>
          <cell r="B235" t="str">
            <v>Marble</v>
          </cell>
          <cell r="D235">
            <v>0</v>
          </cell>
          <cell r="E235">
            <v>0</v>
          </cell>
        </row>
        <row r="236">
          <cell r="A236">
            <v>12</v>
          </cell>
          <cell r="B236" t="str">
            <v>Others</v>
          </cell>
          <cell r="D236">
            <v>0</v>
          </cell>
          <cell r="E236">
            <v>0</v>
          </cell>
        </row>
        <row r="237">
          <cell r="A237">
            <v>12.01</v>
          </cell>
          <cell r="B237" t="str">
            <v>Cabinet Pull, Ordinary</v>
          </cell>
          <cell r="C237" t="str">
            <v>pc.</v>
          </cell>
          <cell r="D237">
            <v>10.5</v>
          </cell>
          <cell r="E237">
            <v>0</v>
          </cell>
        </row>
        <row r="238">
          <cell r="A238">
            <v>12.02</v>
          </cell>
          <cell r="B238" t="str">
            <v>Roller Catches</v>
          </cell>
          <cell r="C238" t="str">
            <v>pc.</v>
          </cell>
          <cell r="D238">
            <v>5.25</v>
          </cell>
          <cell r="E238">
            <v>0</v>
          </cell>
        </row>
        <row r="239">
          <cell r="A239">
            <v>12.03</v>
          </cell>
          <cell r="B239" t="str">
            <v>Bunker</v>
          </cell>
          <cell r="C239" t="str">
            <v>lit.</v>
          </cell>
          <cell r="D239">
            <v>4.9770000000000003</v>
          </cell>
          <cell r="E239">
            <v>0</v>
          </cell>
        </row>
        <row r="240">
          <cell r="A240">
            <v>12.04</v>
          </cell>
          <cell r="B240" t="str">
            <v>Diesel</v>
          </cell>
          <cell r="C240" t="str">
            <v>lit.</v>
          </cell>
          <cell r="D240">
            <v>9.4919999999999991</v>
          </cell>
          <cell r="E240">
            <v>0</v>
          </cell>
        </row>
        <row r="241">
          <cell r="A241">
            <v>12.05</v>
          </cell>
          <cell r="B241" t="str">
            <v>Gasoline, Premium</v>
          </cell>
          <cell r="C241" t="str">
            <v>lit.</v>
          </cell>
          <cell r="D241">
            <v>13.534500000000001</v>
          </cell>
          <cell r="E241">
            <v>0</v>
          </cell>
        </row>
        <row r="242">
          <cell r="A242">
            <v>12.06</v>
          </cell>
          <cell r="B242" t="str">
            <v>Gasoline, Regular</v>
          </cell>
          <cell r="C242" t="str">
            <v>lit.</v>
          </cell>
          <cell r="D242">
            <v>12.232500000000002</v>
          </cell>
          <cell r="E242">
            <v>0</v>
          </cell>
        </row>
        <row r="243">
          <cell r="A243">
            <v>12.07</v>
          </cell>
          <cell r="B243" t="str">
            <v>Grease</v>
          </cell>
          <cell r="C243" t="str">
            <v>pale</v>
          </cell>
          <cell r="D243">
            <v>1139.691</v>
          </cell>
          <cell r="E243">
            <v>0</v>
          </cell>
        </row>
        <row r="244">
          <cell r="A244">
            <v>12.08</v>
          </cell>
          <cell r="B244" t="str">
            <v>Precast Guardrail</v>
          </cell>
          <cell r="C244" t="str">
            <v>pc.</v>
          </cell>
          <cell r="D244">
            <v>367.5</v>
          </cell>
          <cell r="E244">
            <v>0</v>
          </cell>
        </row>
        <row r="245">
          <cell r="A245">
            <v>13</v>
          </cell>
          <cell r="B245" t="str">
            <v>Paints</v>
          </cell>
          <cell r="D245">
            <v>0</v>
          </cell>
          <cell r="E245">
            <v>0</v>
          </cell>
        </row>
        <row r="246">
          <cell r="A246" t="str">
            <v>13a</v>
          </cell>
          <cell r="B246" t="str">
            <v>Painting</v>
          </cell>
          <cell r="C246" t="str">
            <v>sq. m.</v>
          </cell>
          <cell r="D246">
            <v>0</v>
          </cell>
          <cell r="E246">
            <v>11.103399999999999</v>
          </cell>
        </row>
        <row r="247">
          <cell r="A247" t="str">
            <v>13b</v>
          </cell>
          <cell r="B247" t="str">
            <v>Painting of Structural Steel</v>
          </cell>
          <cell r="C247" t="str">
            <v>kg.</v>
          </cell>
          <cell r="D247">
            <v>0</v>
          </cell>
          <cell r="E247">
            <v>0.77249999999999996</v>
          </cell>
        </row>
        <row r="248">
          <cell r="A248" t="str">
            <v>13c</v>
          </cell>
          <cell r="B248" t="str">
            <v>Varnishing</v>
          </cell>
          <cell r="C248" t="str">
            <v>sq. m.</v>
          </cell>
          <cell r="D248">
            <v>0</v>
          </cell>
          <cell r="E248">
            <v>16.6448</v>
          </cell>
        </row>
        <row r="249">
          <cell r="A249" t="str">
            <v>13.01a</v>
          </cell>
          <cell r="B249" t="str">
            <v>Acri-color</v>
          </cell>
          <cell r="C249" t="str">
            <v>gal.</v>
          </cell>
          <cell r="D249">
            <v>210</v>
          </cell>
          <cell r="E249">
            <v>0</v>
          </cell>
        </row>
        <row r="250">
          <cell r="A250">
            <v>13.01</v>
          </cell>
          <cell r="B250" t="str">
            <v>Acri-color, Dutch Boy</v>
          </cell>
          <cell r="C250" t="str">
            <v>gal.</v>
          </cell>
          <cell r="D250">
            <v>210</v>
          </cell>
          <cell r="E250">
            <v>0</v>
          </cell>
        </row>
        <row r="251">
          <cell r="A251">
            <v>13.02</v>
          </cell>
          <cell r="B251" t="str">
            <v>Calsomine Powder</v>
          </cell>
          <cell r="C251" t="str">
            <v>kg.</v>
          </cell>
          <cell r="D251">
            <v>6.3000000000000007</v>
          </cell>
          <cell r="E251">
            <v>0</v>
          </cell>
        </row>
        <row r="252">
          <cell r="A252" t="str">
            <v>13.03a</v>
          </cell>
          <cell r="B252" t="str">
            <v>Enamel, Flat Wall</v>
          </cell>
          <cell r="C252" t="str">
            <v>gal.</v>
          </cell>
          <cell r="D252">
            <v>273</v>
          </cell>
          <cell r="E252">
            <v>0</v>
          </cell>
        </row>
        <row r="253">
          <cell r="A253">
            <v>13.03</v>
          </cell>
          <cell r="B253" t="str">
            <v>Enamel, Flat Wall, Boysen</v>
          </cell>
          <cell r="C253" t="str">
            <v>gal.</v>
          </cell>
          <cell r="D253">
            <v>273</v>
          </cell>
          <cell r="E253">
            <v>0</v>
          </cell>
        </row>
        <row r="254">
          <cell r="A254">
            <v>13.04</v>
          </cell>
          <cell r="B254" t="str">
            <v>Enamel, Flat Wall, Dutch Boy</v>
          </cell>
          <cell r="C254" t="str">
            <v>gal.</v>
          </cell>
          <cell r="D254">
            <v>273</v>
          </cell>
          <cell r="E254">
            <v>0</v>
          </cell>
        </row>
        <row r="255">
          <cell r="A255">
            <v>13.05</v>
          </cell>
          <cell r="B255" t="str">
            <v>Enamel, Flat Wall, Nation</v>
          </cell>
          <cell r="C255" t="str">
            <v>gal.</v>
          </cell>
          <cell r="D255">
            <v>225.75</v>
          </cell>
          <cell r="E255">
            <v>0</v>
          </cell>
        </row>
        <row r="256">
          <cell r="A256">
            <v>13.06</v>
          </cell>
          <cell r="B256" t="str">
            <v>Enamel, Flat Wall, Sinclair</v>
          </cell>
          <cell r="C256" t="str">
            <v>gal.</v>
          </cell>
          <cell r="D256">
            <v>241.5</v>
          </cell>
          <cell r="E256">
            <v>0</v>
          </cell>
        </row>
        <row r="257">
          <cell r="A257" t="str">
            <v>13.07a</v>
          </cell>
          <cell r="B257" t="str">
            <v>Enamel, Quick Dry, White</v>
          </cell>
          <cell r="C257" t="str">
            <v>gal.</v>
          </cell>
          <cell r="D257">
            <v>325.5</v>
          </cell>
          <cell r="E257">
            <v>0</v>
          </cell>
        </row>
        <row r="258">
          <cell r="A258" t="str">
            <v>13.07b</v>
          </cell>
          <cell r="B258" t="str">
            <v>Enamel, Quick Dry, Brown</v>
          </cell>
          <cell r="C258" t="str">
            <v>gal.</v>
          </cell>
          <cell r="D258">
            <v>325.5</v>
          </cell>
          <cell r="E258">
            <v>0</v>
          </cell>
        </row>
        <row r="259">
          <cell r="A259">
            <v>13.07</v>
          </cell>
          <cell r="B259" t="str">
            <v>Enamel, Quick Dry, White, Boysen</v>
          </cell>
          <cell r="C259" t="str">
            <v>gal.</v>
          </cell>
          <cell r="D259">
            <v>325.5</v>
          </cell>
          <cell r="E259">
            <v>0</v>
          </cell>
        </row>
        <row r="260">
          <cell r="A260">
            <v>13.08</v>
          </cell>
          <cell r="B260" t="str">
            <v>Enamel, Quick Dry, White, Dutch Boy</v>
          </cell>
          <cell r="C260" t="str">
            <v>gal.</v>
          </cell>
          <cell r="D260">
            <v>315</v>
          </cell>
          <cell r="E260">
            <v>0</v>
          </cell>
        </row>
        <row r="261">
          <cell r="A261">
            <v>13.09</v>
          </cell>
          <cell r="B261" t="str">
            <v>Enamel, Quick Dry, White, Nation</v>
          </cell>
          <cell r="C261" t="str">
            <v>gal.</v>
          </cell>
          <cell r="D261">
            <v>267.75</v>
          </cell>
          <cell r="E261">
            <v>0</v>
          </cell>
        </row>
        <row r="262">
          <cell r="A262">
            <v>13.1</v>
          </cell>
          <cell r="B262" t="str">
            <v>Enamel, Quick Dry, White, Sinclair</v>
          </cell>
          <cell r="C262" t="str">
            <v>gal.</v>
          </cell>
          <cell r="D262">
            <v>299.25</v>
          </cell>
          <cell r="E262">
            <v>0</v>
          </cell>
        </row>
        <row r="263">
          <cell r="A263" t="str">
            <v>13.11a</v>
          </cell>
          <cell r="B263" t="str">
            <v>Exterior House Paint</v>
          </cell>
          <cell r="C263" t="str">
            <v>gal.</v>
          </cell>
          <cell r="D263">
            <v>349.125</v>
          </cell>
          <cell r="E263">
            <v>0</v>
          </cell>
        </row>
        <row r="264">
          <cell r="A264">
            <v>13.11</v>
          </cell>
          <cell r="B264" t="str">
            <v>Exterior House Paint, Boysen</v>
          </cell>
          <cell r="C264" t="str">
            <v>gal.</v>
          </cell>
          <cell r="D264">
            <v>349.125</v>
          </cell>
          <cell r="E264">
            <v>0</v>
          </cell>
        </row>
        <row r="265">
          <cell r="A265">
            <v>13.12</v>
          </cell>
          <cell r="B265" t="str">
            <v>Exterior House Paint, Dutch Boy</v>
          </cell>
          <cell r="C265" t="str">
            <v>gal.</v>
          </cell>
          <cell r="D265">
            <v>336</v>
          </cell>
          <cell r="E265">
            <v>0</v>
          </cell>
        </row>
        <row r="266">
          <cell r="A266">
            <v>13.13</v>
          </cell>
          <cell r="B266" t="str">
            <v>Exterior House Paint, Nation</v>
          </cell>
          <cell r="C266" t="str">
            <v>gal.</v>
          </cell>
          <cell r="D266">
            <v>273</v>
          </cell>
          <cell r="E266">
            <v>0</v>
          </cell>
        </row>
        <row r="267">
          <cell r="A267">
            <v>13.14</v>
          </cell>
          <cell r="B267" t="str">
            <v>Exterior House Paint, Sinclair</v>
          </cell>
          <cell r="C267" t="str">
            <v>gal.</v>
          </cell>
          <cell r="D267">
            <v>330.75</v>
          </cell>
          <cell r="E267">
            <v>0</v>
          </cell>
        </row>
        <row r="268">
          <cell r="A268">
            <v>13.15</v>
          </cell>
          <cell r="B268" t="str">
            <v>Glazing Putty</v>
          </cell>
          <cell r="C268" t="str">
            <v>gal.</v>
          </cell>
          <cell r="D268">
            <v>325.5</v>
          </cell>
          <cell r="E268">
            <v>0</v>
          </cell>
        </row>
        <row r="269">
          <cell r="A269">
            <v>13.16</v>
          </cell>
          <cell r="B269" t="str">
            <v>Lacquer Thinner</v>
          </cell>
          <cell r="C269" t="str">
            <v>gal.</v>
          </cell>
          <cell r="D269">
            <v>89.25</v>
          </cell>
          <cell r="E269">
            <v>0</v>
          </cell>
        </row>
        <row r="270">
          <cell r="A270" t="str">
            <v>13.17a</v>
          </cell>
          <cell r="B270" t="str">
            <v>Latex, Acrylic Emulsion</v>
          </cell>
          <cell r="C270" t="str">
            <v>gal.</v>
          </cell>
          <cell r="D270">
            <v>270.90000000000003</v>
          </cell>
          <cell r="E270">
            <v>0</v>
          </cell>
        </row>
        <row r="271">
          <cell r="A271">
            <v>13.17</v>
          </cell>
          <cell r="B271" t="str">
            <v>Latex, Acrylic Emulsion, Boysen</v>
          </cell>
          <cell r="C271" t="str">
            <v>gal.</v>
          </cell>
          <cell r="D271">
            <v>270.90000000000003</v>
          </cell>
          <cell r="E271">
            <v>0</v>
          </cell>
        </row>
        <row r="272">
          <cell r="A272" t="str">
            <v>13.18a</v>
          </cell>
          <cell r="B272" t="str">
            <v>Latex, Flat</v>
          </cell>
          <cell r="C272" t="str">
            <v>4L</v>
          </cell>
          <cell r="D272">
            <v>257.25</v>
          </cell>
          <cell r="E272">
            <v>0</v>
          </cell>
        </row>
        <row r="273">
          <cell r="A273">
            <v>13.18</v>
          </cell>
          <cell r="B273" t="str">
            <v>Latex, Flat, Tuflon</v>
          </cell>
          <cell r="C273" t="str">
            <v>4L</v>
          </cell>
          <cell r="D273">
            <v>257.25</v>
          </cell>
          <cell r="E273">
            <v>0</v>
          </cell>
        </row>
        <row r="274">
          <cell r="A274" t="str">
            <v>13.19a</v>
          </cell>
          <cell r="B274" t="str">
            <v>Latex, Gloss</v>
          </cell>
          <cell r="C274" t="str">
            <v>gal.</v>
          </cell>
          <cell r="D274">
            <v>304.5</v>
          </cell>
          <cell r="E274">
            <v>0</v>
          </cell>
        </row>
        <row r="275">
          <cell r="A275">
            <v>13.19</v>
          </cell>
          <cell r="B275" t="str">
            <v>Latex, Gloss, Boysen</v>
          </cell>
          <cell r="C275" t="str">
            <v>gal.</v>
          </cell>
          <cell r="D275">
            <v>304.5</v>
          </cell>
          <cell r="E275">
            <v>0</v>
          </cell>
        </row>
        <row r="276">
          <cell r="A276">
            <v>13.2</v>
          </cell>
          <cell r="B276" t="str">
            <v>Latex, Gloss, Dutch Boy</v>
          </cell>
          <cell r="C276" t="str">
            <v>gal.</v>
          </cell>
          <cell r="D276">
            <v>299.25</v>
          </cell>
          <cell r="E276">
            <v>0</v>
          </cell>
        </row>
        <row r="277">
          <cell r="A277">
            <v>13.21</v>
          </cell>
          <cell r="B277" t="str">
            <v>Latex, Gloss, Sinclair</v>
          </cell>
          <cell r="C277" t="str">
            <v>gal.</v>
          </cell>
          <cell r="D277">
            <v>292.95</v>
          </cell>
          <cell r="E277">
            <v>0</v>
          </cell>
        </row>
        <row r="278">
          <cell r="A278" t="str">
            <v>13.22a</v>
          </cell>
          <cell r="B278" t="str">
            <v>Latex, Semi-Gloss</v>
          </cell>
          <cell r="C278" t="str">
            <v>gal.</v>
          </cell>
          <cell r="D278">
            <v>304.5</v>
          </cell>
          <cell r="E278">
            <v>0</v>
          </cell>
        </row>
        <row r="279">
          <cell r="A279">
            <v>13.22</v>
          </cell>
          <cell r="B279" t="str">
            <v>Latex, Semi-Gloss, Boysen</v>
          </cell>
          <cell r="C279" t="str">
            <v>gal.</v>
          </cell>
          <cell r="D279">
            <v>304.5</v>
          </cell>
          <cell r="E279">
            <v>0</v>
          </cell>
        </row>
        <row r="280">
          <cell r="A280">
            <v>13.23</v>
          </cell>
          <cell r="B280" t="str">
            <v>Latex, Semi-Gloss, Dutch Boy</v>
          </cell>
          <cell r="C280" t="str">
            <v>gal.</v>
          </cell>
          <cell r="D280">
            <v>315</v>
          </cell>
          <cell r="E280">
            <v>0</v>
          </cell>
        </row>
        <row r="281">
          <cell r="A281">
            <v>13.24</v>
          </cell>
          <cell r="B281" t="str">
            <v>Latex, Semi-Gloss, Sinclair</v>
          </cell>
          <cell r="C281" t="str">
            <v>gal.</v>
          </cell>
          <cell r="D281">
            <v>292.95</v>
          </cell>
          <cell r="E281">
            <v>0</v>
          </cell>
        </row>
        <row r="282">
          <cell r="A282" t="str">
            <v>13.25a</v>
          </cell>
          <cell r="B282" t="str">
            <v>Neutralizer</v>
          </cell>
          <cell r="C282" t="str">
            <v>gal.</v>
          </cell>
          <cell r="D282">
            <v>262.5</v>
          </cell>
          <cell r="E282">
            <v>0</v>
          </cell>
        </row>
        <row r="283">
          <cell r="A283">
            <v>13.25</v>
          </cell>
          <cell r="B283" t="str">
            <v>Neutralizer, Boysen</v>
          </cell>
          <cell r="C283" t="str">
            <v>gal.</v>
          </cell>
          <cell r="D283">
            <v>262.5</v>
          </cell>
          <cell r="E283">
            <v>0</v>
          </cell>
        </row>
        <row r="284">
          <cell r="A284">
            <v>13.26</v>
          </cell>
          <cell r="B284" t="str">
            <v>Neutralizer, Dutch Boy</v>
          </cell>
          <cell r="C284" t="str">
            <v>gal.</v>
          </cell>
          <cell r="D284">
            <v>280.35000000000002</v>
          </cell>
          <cell r="E284">
            <v>0</v>
          </cell>
        </row>
        <row r="285">
          <cell r="A285" t="str">
            <v>13.27a</v>
          </cell>
          <cell r="B285" t="str">
            <v>Paint Thinner</v>
          </cell>
          <cell r="C285" t="str">
            <v>gal.</v>
          </cell>
          <cell r="D285">
            <v>63</v>
          </cell>
          <cell r="E285">
            <v>0</v>
          </cell>
        </row>
        <row r="286">
          <cell r="A286">
            <v>13.27</v>
          </cell>
          <cell r="B286" t="str">
            <v>Paint Thinner. CES</v>
          </cell>
          <cell r="C286" t="str">
            <v>gal.</v>
          </cell>
          <cell r="D286">
            <v>63</v>
          </cell>
          <cell r="E286">
            <v>0</v>
          </cell>
        </row>
        <row r="287">
          <cell r="A287" t="str">
            <v>13.28a</v>
          </cell>
          <cell r="B287" t="str">
            <v>Patching Compound</v>
          </cell>
          <cell r="C287" t="str">
            <v>gal.</v>
          </cell>
          <cell r="D287">
            <v>262.5</v>
          </cell>
          <cell r="E287">
            <v>0</v>
          </cell>
        </row>
        <row r="288">
          <cell r="A288">
            <v>13.28</v>
          </cell>
          <cell r="B288" t="str">
            <v>Patching Compound - Decalite</v>
          </cell>
          <cell r="C288" t="str">
            <v>gal.</v>
          </cell>
          <cell r="D288">
            <v>262.5</v>
          </cell>
          <cell r="E288">
            <v>0</v>
          </cell>
        </row>
        <row r="289">
          <cell r="A289" t="str">
            <v>13.29a</v>
          </cell>
          <cell r="B289" t="str">
            <v>Portland Cement Roof Paint</v>
          </cell>
          <cell r="C289" t="str">
            <v>gal.</v>
          </cell>
          <cell r="D289">
            <v>351.75</v>
          </cell>
          <cell r="E289">
            <v>0</v>
          </cell>
        </row>
        <row r="290">
          <cell r="A290">
            <v>13.29</v>
          </cell>
          <cell r="B290" t="str">
            <v>Portland Cement Roof Paint, Green, Boysen</v>
          </cell>
          <cell r="C290" t="str">
            <v>gal.</v>
          </cell>
          <cell r="D290">
            <v>351.75</v>
          </cell>
          <cell r="E290">
            <v>0</v>
          </cell>
        </row>
        <row r="291">
          <cell r="A291">
            <v>13.3</v>
          </cell>
          <cell r="B291" t="str">
            <v>Portland Cement Roof Paint, Green, Dutch Boy</v>
          </cell>
          <cell r="C291" t="str">
            <v>gal.</v>
          </cell>
          <cell r="D291">
            <v>350.7</v>
          </cell>
          <cell r="E291">
            <v>0</v>
          </cell>
        </row>
        <row r="292">
          <cell r="A292" t="str">
            <v>13.31a</v>
          </cell>
          <cell r="B292" t="str">
            <v>Primer Red Lead</v>
          </cell>
          <cell r="C292" t="str">
            <v>gal.</v>
          </cell>
          <cell r="D292">
            <v>313.95</v>
          </cell>
          <cell r="E292">
            <v>0</v>
          </cell>
        </row>
        <row r="293">
          <cell r="A293">
            <v>13.31</v>
          </cell>
          <cell r="B293" t="str">
            <v>Primer Red Lead, Boysen</v>
          </cell>
          <cell r="C293" t="str">
            <v>gal.</v>
          </cell>
          <cell r="D293">
            <v>313.95</v>
          </cell>
          <cell r="E293">
            <v>0</v>
          </cell>
        </row>
        <row r="294">
          <cell r="A294">
            <v>13.32</v>
          </cell>
          <cell r="B294" t="str">
            <v>Primer Red Lead, Dutch Boy</v>
          </cell>
          <cell r="C294" t="str">
            <v>gal.</v>
          </cell>
          <cell r="D294">
            <v>287.7</v>
          </cell>
          <cell r="E294">
            <v>0</v>
          </cell>
        </row>
        <row r="295">
          <cell r="A295" t="str">
            <v>13.33a</v>
          </cell>
          <cell r="B295" t="str">
            <v>Tinting Color</v>
          </cell>
          <cell r="C295" t="str">
            <v>pint</v>
          </cell>
          <cell r="D295">
            <v>52.5</v>
          </cell>
          <cell r="E295">
            <v>0</v>
          </cell>
        </row>
        <row r="296">
          <cell r="A296">
            <v>13.33</v>
          </cell>
          <cell r="B296" t="str">
            <v>Tinting Color, Green, Sinclair</v>
          </cell>
          <cell r="C296" t="str">
            <v>pint</v>
          </cell>
          <cell r="D296">
            <v>52.5</v>
          </cell>
          <cell r="E296">
            <v>0</v>
          </cell>
        </row>
        <row r="297">
          <cell r="A297">
            <v>13.34</v>
          </cell>
          <cell r="B297" t="str">
            <v>Varnish, Dutch Boy</v>
          </cell>
          <cell r="C297" t="str">
            <v>gal.</v>
          </cell>
          <cell r="D297">
            <v>231</v>
          </cell>
          <cell r="E297">
            <v>0</v>
          </cell>
        </row>
        <row r="298">
          <cell r="A298">
            <v>13.35</v>
          </cell>
          <cell r="B298" t="str">
            <v>Varnish, Valspar</v>
          </cell>
          <cell r="C298" t="str">
            <v>gal.</v>
          </cell>
          <cell r="D298">
            <v>609</v>
          </cell>
          <cell r="E298">
            <v>0</v>
          </cell>
        </row>
        <row r="299">
          <cell r="A299">
            <v>13.36</v>
          </cell>
          <cell r="B299" t="str">
            <v>Wood Stain</v>
          </cell>
          <cell r="C299" t="str">
            <v>lit.</v>
          </cell>
          <cell r="D299">
            <v>57.75</v>
          </cell>
          <cell r="E299">
            <v>0</v>
          </cell>
        </row>
        <row r="300">
          <cell r="A300">
            <v>13.37</v>
          </cell>
          <cell r="B300" t="str">
            <v>Zinc Chromate, Dutch Boy</v>
          </cell>
          <cell r="C300" t="str">
            <v>gal.</v>
          </cell>
          <cell r="D300">
            <v>367.5</v>
          </cell>
          <cell r="E300">
            <v>0</v>
          </cell>
        </row>
        <row r="301">
          <cell r="A301">
            <v>14</v>
          </cell>
          <cell r="B301" t="str">
            <v>Pipe Fittings</v>
          </cell>
          <cell r="D301">
            <v>0</v>
          </cell>
          <cell r="E301">
            <v>0</v>
          </cell>
        </row>
        <row r="302">
          <cell r="A302">
            <v>14.01</v>
          </cell>
          <cell r="B302" t="str">
            <v>G.I. Check Valve, Horizontal, 1/2" dia.</v>
          </cell>
          <cell r="C302" t="str">
            <v>pc.</v>
          </cell>
          <cell r="D302">
            <v>262.5</v>
          </cell>
          <cell r="E302">
            <v>0</v>
          </cell>
        </row>
        <row r="303">
          <cell r="A303">
            <v>14.02</v>
          </cell>
          <cell r="B303" t="str">
            <v>G.I. Check Valve, Horizontal, 3/4" dia.</v>
          </cell>
          <cell r="C303" t="str">
            <v>pc.</v>
          </cell>
          <cell r="D303">
            <v>141.75</v>
          </cell>
          <cell r="E303">
            <v>0</v>
          </cell>
        </row>
        <row r="304">
          <cell r="A304">
            <v>14.03</v>
          </cell>
          <cell r="B304" t="str">
            <v>G.I. Check Valve, Horizontal,  1" dia.</v>
          </cell>
          <cell r="C304" t="str">
            <v>pc.</v>
          </cell>
          <cell r="D304">
            <v>198.1875</v>
          </cell>
          <cell r="E304">
            <v>0</v>
          </cell>
        </row>
        <row r="305">
          <cell r="A305">
            <v>14.04</v>
          </cell>
          <cell r="B305" t="str">
            <v>G.I. Check Valve, Horizontal, 1-1/2" dia.</v>
          </cell>
          <cell r="C305" t="str">
            <v>pc.</v>
          </cell>
          <cell r="D305">
            <v>323.40000000000003</v>
          </cell>
          <cell r="E305">
            <v>0</v>
          </cell>
        </row>
        <row r="306">
          <cell r="A306">
            <v>14.05</v>
          </cell>
          <cell r="B306" t="str">
            <v>G.I. Coupling, 1/2" dia.</v>
          </cell>
          <cell r="C306" t="str">
            <v>pc.</v>
          </cell>
          <cell r="D306">
            <v>10.5</v>
          </cell>
          <cell r="E306">
            <v>0</v>
          </cell>
        </row>
        <row r="307">
          <cell r="A307">
            <v>14.06</v>
          </cell>
          <cell r="B307" t="str">
            <v>G.I. Coupling, 3/4" dia.</v>
          </cell>
          <cell r="C307" t="str">
            <v>pc.</v>
          </cell>
          <cell r="D307">
            <v>13.65</v>
          </cell>
          <cell r="E307">
            <v>0</v>
          </cell>
        </row>
        <row r="308">
          <cell r="A308">
            <v>14.07</v>
          </cell>
          <cell r="B308" t="str">
            <v>G.I. Coupling,  1" dia.</v>
          </cell>
          <cell r="C308" t="str">
            <v>pc.</v>
          </cell>
          <cell r="D308">
            <v>24.150000000000002</v>
          </cell>
          <cell r="E308">
            <v>0</v>
          </cell>
        </row>
        <row r="309">
          <cell r="A309">
            <v>14.08</v>
          </cell>
          <cell r="B309" t="str">
            <v>G.I. Coupling, 1-1/2" dia.</v>
          </cell>
          <cell r="C309" t="str">
            <v>pc.</v>
          </cell>
          <cell r="D309">
            <v>38.661000000000001</v>
          </cell>
          <cell r="E309">
            <v>0</v>
          </cell>
        </row>
        <row r="310">
          <cell r="A310">
            <v>14.09</v>
          </cell>
          <cell r="B310" t="str">
            <v>G.I. Coupling,  2" dia.</v>
          </cell>
          <cell r="C310" t="str">
            <v>pc.</v>
          </cell>
          <cell r="D310">
            <v>63</v>
          </cell>
          <cell r="E310">
            <v>0</v>
          </cell>
        </row>
        <row r="311">
          <cell r="A311">
            <v>14.1</v>
          </cell>
          <cell r="B311" t="str">
            <v>G.I. Coupling,  3" dia.</v>
          </cell>
          <cell r="C311" t="str">
            <v>pc.</v>
          </cell>
          <cell r="D311">
            <v>138.6</v>
          </cell>
          <cell r="E311">
            <v>0</v>
          </cell>
        </row>
        <row r="312">
          <cell r="A312">
            <v>14.11</v>
          </cell>
          <cell r="B312" t="str">
            <v>G.I. Cross Tee, 1/2" dia.</v>
          </cell>
          <cell r="C312" t="str">
            <v>pc.</v>
          </cell>
          <cell r="D312">
            <v>52.5</v>
          </cell>
          <cell r="E312">
            <v>0</v>
          </cell>
        </row>
        <row r="313">
          <cell r="A313">
            <v>14.12</v>
          </cell>
          <cell r="B313" t="str">
            <v>G.I. Cross Tee, 3/4" dia.</v>
          </cell>
          <cell r="C313" t="str">
            <v>pc.</v>
          </cell>
          <cell r="D313">
            <v>66.150000000000006</v>
          </cell>
          <cell r="E313">
            <v>0</v>
          </cell>
        </row>
        <row r="314">
          <cell r="A314">
            <v>14.13</v>
          </cell>
          <cell r="B314" t="str">
            <v>G.I. Cross Tee,  1" dia.</v>
          </cell>
          <cell r="C314" t="str">
            <v>pc.</v>
          </cell>
          <cell r="D314">
            <v>89.25</v>
          </cell>
          <cell r="E314">
            <v>0</v>
          </cell>
        </row>
        <row r="315">
          <cell r="A315">
            <v>14.14</v>
          </cell>
          <cell r="B315" t="str">
            <v>G.I. Cross Tee, 1-1/2" dia.</v>
          </cell>
          <cell r="C315" t="str">
            <v>pc.</v>
          </cell>
          <cell r="D315">
            <v>182.70000000000002</v>
          </cell>
          <cell r="E315">
            <v>0</v>
          </cell>
        </row>
        <row r="316">
          <cell r="A316">
            <v>14.15</v>
          </cell>
          <cell r="B316" t="str">
            <v>G.I. Cross Tee,  2" dia.</v>
          </cell>
          <cell r="C316" t="str">
            <v>pc.</v>
          </cell>
          <cell r="D316">
            <v>242.55</v>
          </cell>
          <cell r="E316">
            <v>0</v>
          </cell>
        </row>
        <row r="317">
          <cell r="A317">
            <v>14.16</v>
          </cell>
          <cell r="B317" t="str">
            <v>G.I. Cross Tee,  3" dia.</v>
          </cell>
          <cell r="C317" t="str">
            <v>pc.</v>
          </cell>
          <cell r="D317">
            <v>577.5</v>
          </cell>
          <cell r="E317">
            <v>0</v>
          </cell>
        </row>
        <row r="318">
          <cell r="A318">
            <v>14.17</v>
          </cell>
          <cell r="B318" t="str">
            <v>G.I. Elbow, 45 Deg., 1/2" dia.</v>
          </cell>
          <cell r="C318" t="str">
            <v>pc.</v>
          </cell>
          <cell r="D318">
            <v>15.75</v>
          </cell>
          <cell r="E318">
            <v>0</v>
          </cell>
        </row>
        <row r="319">
          <cell r="A319">
            <v>14.18</v>
          </cell>
          <cell r="B319" t="str">
            <v>G.I. Elbow, 45 Deg., 3/4" dia.</v>
          </cell>
          <cell r="C319" t="str">
            <v>pc.</v>
          </cell>
          <cell r="D319">
            <v>18.900000000000002</v>
          </cell>
          <cell r="E319">
            <v>0</v>
          </cell>
        </row>
        <row r="320">
          <cell r="A320">
            <v>14.19</v>
          </cell>
          <cell r="B320" t="str">
            <v>G.I. Elbow, 45 Deg.,  1" dia.</v>
          </cell>
          <cell r="C320" t="str">
            <v>pc.</v>
          </cell>
          <cell r="D320">
            <v>31.5</v>
          </cell>
          <cell r="E320">
            <v>0</v>
          </cell>
        </row>
        <row r="321">
          <cell r="A321">
            <v>14.2</v>
          </cell>
          <cell r="B321" t="str">
            <v>G.I. Elbow, 45 Deg., 1-1/2" dia.</v>
          </cell>
          <cell r="C321" t="str">
            <v>pc.</v>
          </cell>
          <cell r="D321">
            <v>60.900000000000006</v>
          </cell>
          <cell r="E321">
            <v>0</v>
          </cell>
        </row>
        <row r="322">
          <cell r="A322">
            <v>14.21</v>
          </cell>
          <cell r="B322" t="str">
            <v>G.I. Elbow, 45 Deg.,  2" dia.</v>
          </cell>
          <cell r="C322" t="str">
            <v>pc.</v>
          </cell>
          <cell r="D322">
            <v>89.25</v>
          </cell>
          <cell r="E322">
            <v>0</v>
          </cell>
        </row>
        <row r="323">
          <cell r="A323">
            <v>14.22</v>
          </cell>
          <cell r="B323" t="str">
            <v>G.I. Elbow, 45 Deg.,  3" dia.</v>
          </cell>
          <cell r="C323" t="str">
            <v>pc.</v>
          </cell>
          <cell r="D323">
            <v>252</v>
          </cell>
          <cell r="E323">
            <v>0</v>
          </cell>
        </row>
        <row r="324">
          <cell r="A324">
            <v>14.23</v>
          </cell>
          <cell r="B324" t="str">
            <v>G.I. Elbow, 90 Deg., 1/2" dia.</v>
          </cell>
          <cell r="C324" t="str">
            <v>pc.</v>
          </cell>
          <cell r="D324">
            <v>11.55</v>
          </cell>
          <cell r="E324">
            <v>0</v>
          </cell>
        </row>
        <row r="325">
          <cell r="A325">
            <v>14.24</v>
          </cell>
          <cell r="B325" t="str">
            <v>G.I. Elbow, 90 Deg., 3/4" dia.</v>
          </cell>
          <cell r="C325" t="str">
            <v>pc.</v>
          </cell>
          <cell r="D325">
            <v>18.900000000000002</v>
          </cell>
          <cell r="E325">
            <v>0</v>
          </cell>
        </row>
        <row r="326">
          <cell r="A326">
            <v>14.25</v>
          </cell>
          <cell r="B326" t="str">
            <v>G.I. Elbow, 90 Deg.,  1" dia.</v>
          </cell>
          <cell r="C326" t="str">
            <v>pc.</v>
          </cell>
          <cell r="D326">
            <v>28.35</v>
          </cell>
          <cell r="E326">
            <v>0</v>
          </cell>
        </row>
        <row r="327">
          <cell r="A327">
            <v>14.26</v>
          </cell>
          <cell r="B327" t="str">
            <v>G.I. Elbow, 90 Deg., 1-1/2" dia.</v>
          </cell>
          <cell r="C327" t="str">
            <v>pc.</v>
          </cell>
          <cell r="D327">
            <v>52.5</v>
          </cell>
          <cell r="E327">
            <v>0</v>
          </cell>
        </row>
        <row r="328">
          <cell r="A328">
            <v>14.27</v>
          </cell>
          <cell r="B328" t="str">
            <v>G.I. Elbow, 90 Deg.,  2" dia.</v>
          </cell>
          <cell r="C328" t="str">
            <v>pc.</v>
          </cell>
          <cell r="D328">
            <v>78.75</v>
          </cell>
          <cell r="E328">
            <v>0</v>
          </cell>
        </row>
        <row r="329">
          <cell r="A329">
            <v>14.28</v>
          </cell>
          <cell r="B329" t="str">
            <v>G.I. Elbow, 90 Deg.,  3" dia.</v>
          </cell>
          <cell r="C329" t="str">
            <v>pc.</v>
          </cell>
          <cell r="D329">
            <v>210</v>
          </cell>
          <cell r="E329">
            <v>0</v>
          </cell>
        </row>
        <row r="330">
          <cell r="A330">
            <v>14.29</v>
          </cell>
          <cell r="B330" t="str">
            <v>G.I. Gate Valve, 1/2" dia.</v>
          </cell>
          <cell r="C330" t="str">
            <v>pc.</v>
          </cell>
          <cell r="D330">
            <v>99.75</v>
          </cell>
          <cell r="E330">
            <v>0</v>
          </cell>
        </row>
        <row r="331">
          <cell r="A331">
            <v>14.3</v>
          </cell>
          <cell r="B331" t="str">
            <v>G.I. Gate Valve, 3/4" dia.</v>
          </cell>
          <cell r="C331" t="str">
            <v>pc.</v>
          </cell>
          <cell r="D331">
            <v>136.5</v>
          </cell>
          <cell r="E331">
            <v>0</v>
          </cell>
        </row>
        <row r="332">
          <cell r="A332">
            <v>14.31</v>
          </cell>
          <cell r="B332" t="str">
            <v>G.I. Gate Valve,  1" dia.</v>
          </cell>
          <cell r="C332" t="str">
            <v>pc.</v>
          </cell>
          <cell r="D332">
            <v>136.5</v>
          </cell>
          <cell r="E332">
            <v>0</v>
          </cell>
        </row>
        <row r="333">
          <cell r="A333">
            <v>14.32</v>
          </cell>
          <cell r="B333" t="str">
            <v>G.I. Gate Valve, 1-1/2" dia.</v>
          </cell>
          <cell r="C333" t="str">
            <v>pc.</v>
          </cell>
          <cell r="D333">
            <v>319.2</v>
          </cell>
          <cell r="E333">
            <v>0</v>
          </cell>
        </row>
        <row r="334">
          <cell r="A334">
            <v>14.33</v>
          </cell>
          <cell r="B334" t="str">
            <v>G.I. Gate Valve,  2" dia.</v>
          </cell>
          <cell r="C334" t="str">
            <v>pc.</v>
          </cell>
          <cell r="D334">
            <v>472.5</v>
          </cell>
          <cell r="E334">
            <v>0</v>
          </cell>
        </row>
        <row r="335">
          <cell r="A335">
            <v>14.34</v>
          </cell>
          <cell r="B335" t="str">
            <v>G.I. Plug, 1/2" dia.</v>
          </cell>
          <cell r="C335" t="str">
            <v>pc.</v>
          </cell>
          <cell r="D335">
            <v>10.5</v>
          </cell>
          <cell r="E335">
            <v>0</v>
          </cell>
        </row>
        <row r="336">
          <cell r="A336">
            <v>14.35</v>
          </cell>
          <cell r="B336" t="str">
            <v>G.I. Plug, 3/4" dia.</v>
          </cell>
          <cell r="C336" t="str">
            <v>pc.</v>
          </cell>
          <cell r="D336">
            <v>12.600000000000001</v>
          </cell>
          <cell r="E336">
            <v>0</v>
          </cell>
        </row>
        <row r="337">
          <cell r="A337">
            <v>14.36</v>
          </cell>
          <cell r="B337" t="str">
            <v>G.I. Plug,  1" dia.</v>
          </cell>
          <cell r="C337" t="str">
            <v>pc.</v>
          </cell>
          <cell r="D337">
            <v>15.75</v>
          </cell>
          <cell r="E337">
            <v>0</v>
          </cell>
        </row>
        <row r="338">
          <cell r="A338">
            <v>14.37</v>
          </cell>
          <cell r="B338" t="str">
            <v>G.I. Plug, 1-1/2" dia.</v>
          </cell>
          <cell r="C338" t="str">
            <v>pc.</v>
          </cell>
          <cell r="D338">
            <v>27.3</v>
          </cell>
          <cell r="E338">
            <v>0</v>
          </cell>
        </row>
        <row r="339">
          <cell r="A339">
            <v>14.38</v>
          </cell>
          <cell r="B339" t="str">
            <v>G.I. Pipe 1/2" dia.</v>
          </cell>
          <cell r="C339" t="str">
            <v>pc.</v>
          </cell>
          <cell r="D339">
            <v>210</v>
          </cell>
          <cell r="E339">
            <v>0</v>
          </cell>
        </row>
        <row r="340">
          <cell r="A340">
            <v>14.39</v>
          </cell>
          <cell r="B340" t="str">
            <v>Auxiliary Valve</v>
          </cell>
          <cell r="C340" t="str">
            <v>pc.</v>
          </cell>
          <cell r="D340">
            <v>147</v>
          </cell>
          <cell r="E340">
            <v>0</v>
          </cell>
        </row>
        <row r="341">
          <cell r="A341">
            <v>14.4</v>
          </cell>
          <cell r="B341" t="str">
            <v>Niple 2" long</v>
          </cell>
          <cell r="C341" t="str">
            <v>pc.</v>
          </cell>
          <cell r="D341">
            <v>7.3500000000000005</v>
          </cell>
          <cell r="E341">
            <v>0</v>
          </cell>
        </row>
        <row r="342">
          <cell r="A342">
            <v>14.41</v>
          </cell>
          <cell r="B342" t="str">
            <v>Teflon</v>
          </cell>
          <cell r="C342" t="str">
            <v>pc.</v>
          </cell>
          <cell r="D342">
            <v>10.5</v>
          </cell>
          <cell r="E342">
            <v>0</v>
          </cell>
        </row>
        <row r="343">
          <cell r="A343">
            <v>14.42</v>
          </cell>
          <cell r="B343" t="str">
            <v>Flexible Pipe</v>
          </cell>
          <cell r="C343" t="str">
            <v>pc.</v>
          </cell>
          <cell r="D343">
            <v>78.75</v>
          </cell>
          <cell r="E343">
            <v>0</v>
          </cell>
        </row>
        <row r="344">
          <cell r="A344">
            <v>15</v>
          </cell>
          <cell r="B344" t="str">
            <v>Plumbing/Sanitary</v>
          </cell>
          <cell r="D344">
            <v>0</v>
          </cell>
          <cell r="E344">
            <v>0</v>
          </cell>
        </row>
        <row r="345">
          <cell r="A345">
            <v>15.01</v>
          </cell>
          <cell r="B345" t="str">
            <v>PVC Tee 2" dia.</v>
          </cell>
          <cell r="C345" t="str">
            <v>pc.</v>
          </cell>
          <cell r="D345">
            <v>15.75</v>
          </cell>
          <cell r="E345">
            <v>0</v>
          </cell>
        </row>
        <row r="346">
          <cell r="A346">
            <v>15.02</v>
          </cell>
          <cell r="B346" t="str">
            <v>PVC Tee 3" dia.</v>
          </cell>
          <cell r="C346" t="str">
            <v>pc.</v>
          </cell>
          <cell r="D346">
            <v>21</v>
          </cell>
          <cell r="E346">
            <v>0</v>
          </cell>
        </row>
        <row r="347">
          <cell r="A347">
            <v>15.03</v>
          </cell>
          <cell r="B347" t="str">
            <v>PVC Tee 4" dia.</v>
          </cell>
          <cell r="C347" t="str">
            <v>pc.</v>
          </cell>
          <cell r="D347">
            <v>26.25</v>
          </cell>
          <cell r="E347">
            <v>0</v>
          </cell>
        </row>
        <row r="348">
          <cell r="A348">
            <v>15.04</v>
          </cell>
          <cell r="B348" t="str">
            <v>PVC Tee 2"x2" dia.</v>
          </cell>
          <cell r="C348" t="str">
            <v>pc.</v>
          </cell>
          <cell r="D348">
            <v>26.25</v>
          </cell>
          <cell r="E348">
            <v>0</v>
          </cell>
        </row>
        <row r="349">
          <cell r="A349">
            <v>15.05</v>
          </cell>
          <cell r="B349" t="str">
            <v>PVC Tee 3"x2" dia.</v>
          </cell>
          <cell r="C349" t="str">
            <v>pc.</v>
          </cell>
          <cell r="D349">
            <v>31.5</v>
          </cell>
          <cell r="E349">
            <v>0</v>
          </cell>
        </row>
        <row r="350">
          <cell r="A350">
            <v>15.06</v>
          </cell>
          <cell r="B350" t="str">
            <v>PVC Tee 4"x3" dia.</v>
          </cell>
          <cell r="C350" t="str">
            <v>pc.</v>
          </cell>
          <cell r="D350">
            <v>37.800000000000004</v>
          </cell>
          <cell r="E350">
            <v>0</v>
          </cell>
        </row>
        <row r="351">
          <cell r="A351" t="str">
            <v>15.06a</v>
          </cell>
          <cell r="B351" t="str">
            <v>PVC Tee 4"x4" dia.</v>
          </cell>
          <cell r="C351" t="str">
            <v>pc.</v>
          </cell>
          <cell r="D351">
            <v>42</v>
          </cell>
          <cell r="E351">
            <v>0</v>
          </cell>
        </row>
        <row r="352">
          <cell r="A352">
            <v>15.07</v>
          </cell>
          <cell r="B352" t="str">
            <v>PVC Pipe 2" dia.</v>
          </cell>
          <cell r="C352" t="str">
            <v>pc.</v>
          </cell>
          <cell r="D352">
            <v>126</v>
          </cell>
          <cell r="E352">
            <v>0</v>
          </cell>
        </row>
        <row r="353">
          <cell r="A353">
            <v>15.08</v>
          </cell>
          <cell r="B353" t="str">
            <v>PVC Pipe 3" dia.</v>
          </cell>
          <cell r="C353" t="str">
            <v>pc.</v>
          </cell>
          <cell r="D353">
            <v>147</v>
          </cell>
          <cell r="E353">
            <v>0</v>
          </cell>
        </row>
        <row r="354">
          <cell r="A354">
            <v>15.09</v>
          </cell>
          <cell r="B354" t="str">
            <v>PVC Pipe 4" dia.</v>
          </cell>
          <cell r="C354" t="str">
            <v>pc.</v>
          </cell>
          <cell r="D354">
            <v>168</v>
          </cell>
          <cell r="E354">
            <v>0</v>
          </cell>
        </row>
        <row r="355">
          <cell r="A355">
            <v>15.1</v>
          </cell>
          <cell r="B355" t="str">
            <v>PVC Wye 2"x2" dia.</v>
          </cell>
          <cell r="C355" t="str">
            <v>pc.</v>
          </cell>
          <cell r="D355">
            <v>21</v>
          </cell>
          <cell r="E355">
            <v>0</v>
          </cell>
        </row>
        <row r="356">
          <cell r="A356">
            <v>15.11</v>
          </cell>
          <cell r="B356" t="str">
            <v>PVC Wye 3"x2" dia.</v>
          </cell>
          <cell r="C356" t="str">
            <v>pc.</v>
          </cell>
          <cell r="D356">
            <v>26.25</v>
          </cell>
          <cell r="E356">
            <v>0</v>
          </cell>
        </row>
        <row r="357">
          <cell r="A357">
            <v>15.12</v>
          </cell>
          <cell r="B357" t="str">
            <v>PVC Wye 3"x3" dia.</v>
          </cell>
          <cell r="C357" t="str">
            <v>pc.</v>
          </cell>
          <cell r="D357">
            <v>29.400000000000002</v>
          </cell>
          <cell r="E357">
            <v>0</v>
          </cell>
        </row>
        <row r="358">
          <cell r="A358">
            <v>15.13</v>
          </cell>
          <cell r="B358" t="str">
            <v>PVC Wye 4"x3" dia.</v>
          </cell>
          <cell r="C358" t="str">
            <v>pc.</v>
          </cell>
          <cell r="D358">
            <v>33.6</v>
          </cell>
          <cell r="E358">
            <v>0</v>
          </cell>
        </row>
        <row r="359">
          <cell r="A359">
            <v>15.14</v>
          </cell>
          <cell r="B359" t="str">
            <v>PVC Elbow 2" dia.</v>
          </cell>
          <cell r="C359" t="str">
            <v>pc.</v>
          </cell>
          <cell r="D359">
            <v>15.75</v>
          </cell>
          <cell r="E359">
            <v>0</v>
          </cell>
        </row>
        <row r="360">
          <cell r="A360">
            <v>15.15</v>
          </cell>
          <cell r="B360" t="str">
            <v>PVC Elbow 3" dia.</v>
          </cell>
          <cell r="C360" t="str">
            <v>pc.</v>
          </cell>
          <cell r="D360">
            <v>21</v>
          </cell>
          <cell r="E360">
            <v>0</v>
          </cell>
        </row>
        <row r="361">
          <cell r="A361">
            <v>15.16</v>
          </cell>
          <cell r="B361" t="str">
            <v>PVC Elbow 4" dia.</v>
          </cell>
          <cell r="C361" t="str">
            <v>pc.</v>
          </cell>
          <cell r="D361">
            <v>24.150000000000002</v>
          </cell>
          <cell r="E361">
            <v>0</v>
          </cell>
        </row>
        <row r="362">
          <cell r="A362">
            <v>15.17</v>
          </cell>
          <cell r="B362" t="str">
            <v>PVC Elbow 2"x2" dia.</v>
          </cell>
          <cell r="C362" t="str">
            <v>pc.</v>
          </cell>
          <cell r="D362">
            <v>15.75</v>
          </cell>
          <cell r="E362">
            <v>0</v>
          </cell>
        </row>
        <row r="363">
          <cell r="A363">
            <v>15.18</v>
          </cell>
          <cell r="B363" t="str">
            <v>PVC Elbow 3"x2" dia.</v>
          </cell>
          <cell r="C363" t="str">
            <v>pc.</v>
          </cell>
          <cell r="D363">
            <v>18.900000000000002</v>
          </cell>
          <cell r="E363">
            <v>0</v>
          </cell>
        </row>
        <row r="364">
          <cell r="A364">
            <v>15.19</v>
          </cell>
          <cell r="B364" t="str">
            <v>PVC Elbow 3"x3" dia.</v>
          </cell>
          <cell r="C364" t="str">
            <v>pc.</v>
          </cell>
          <cell r="D364">
            <v>22.05</v>
          </cell>
          <cell r="E364">
            <v>0</v>
          </cell>
        </row>
        <row r="365">
          <cell r="A365">
            <v>15.2</v>
          </cell>
          <cell r="B365" t="str">
            <v>PVC Elbow 4"x3" dia.</v>
          </cell>
          <cell r="C365" t="str">
            <v>pc.</v>
          </cell>
          <cell r="D365">
            <v>24.150000000000002</v>
          </cell>
          <cell r="E365">
            <v>0</v>
          </cell>
        </row>
        <row r="366">
          <cell r="A366">
            <v>15.21</v>
          </cell>
          <cell r="B366" t="str">
            <v>PVC Elbow 4"x4" dia.</v>
          </cell>
          <cell r="C366" t="str">
            <v>pc.</v>
          </cell>
          <cell r="D366">
            <v>26.25</v>
          </cell>
          <cell r="E366">
            <v>0</v>
          </cell>
        </row>
        <row r="367">
          <cell r="A367">
            <v>15.22</v>
          </cell>
          <cell r="B367" t="str">
            <v>PVC End Cap 2" dia.</v>
          </cell>
          <cell r="C367" t="str">
            <v>pc.</v>
          </cell>
          <cell r="D367">
            <v>21</v>
          </cell>
          <cell r="E367">
            <v>0</v>
          </cell>
        </row>
        <row r="368">
          <cell r="A368">
            <v>15.23</v>
          </cell>
          <cell r="B368" t="str">
            <v>PVC End Cap 3" dia.</v>
          </cell>
          <cell r="C368" t="str">
            <v>pc.</v>
          </cell>
          <cell r="D368">
            <v>26.25</v>
          </cell>
          <cell r="E368">
            <v>0</v>
          </cell>
        </row>
        <row r="369">
          <cell r="A369">
            <v>15.24</v>
          </cell>
          <cell r="B369" t="str">
            <v>PVC End Cap 4" dia.</v>
          </cell>
          <cell r="C369" t="str">
            <v>pc.</v>
          </cell>
          <cell r="D369">
            <v>31.5</v>
          </cell>
          <cell r="E369">
            <v>0</v>
          </cell>
        </row>
        <row r="370">
          <cell r="A370">
            <v>16</v>
          </cell>
          <cell r="B370" t="str">
            <v>Plumbing Fixtures</v>
          </cell>
          <cell r="D370">
            <v>0</v>
          </cell>
          <cell r="E370">
            <v>0</v>
          </cell>
        </row>
        <row r="371">
          <cell r="A371">
            <v>16.010000000000002</v>
          </cell>
          <cell r="B371" t="str">
            <v>PVC Schedule 40, 15 mm dia.</v>
          </cell>
          <cell r="C371" t="str">
            <v>pc.</v>
          </cell>
          <cell r="D371">
            <v>47.25</v>
          </cell>
          <cell r="E371">
            <v>0</v>
          </cell>
        </row>
        <row r="372">
          <cell r="A372">
            <v>16.02</v>
          </cell>
          <cell r="B372" t="str">
            <v>PVC Pipe Tubing, 6 m x 20 mm dia.</v>
          </cell>
          <cell r="C372" t="str">
            <v>pc.</v>
          </cell>
          <cell r="D372">
            <v>47.25</v>
          </cell>
          <cell r="E372">
            <v>0</v>
          </cell>
        </row>
        <row r="373">
          <cell r="A373">
            <v>16.03</v>
          </cell>
          <cell r="B373" t="str">
            <v>PVC Pipe Tubing, Standard, 6 m x 50 mm dia.</v>
          </cell>
          <cell r="C373" t="str">
            <v>pc.</v>
          </cell>
          <cell r="D373">
            <v>126</v>
          </cell>
          <cell r="E373">
            <v>0</v>
          </cell>
        </row>
        <row r="374">
          <cell r="A374">
            <v>16.04</v>
          </cell>
          <cell r="B374" t="str">
            <v>PVC Pipe Tubing, Standard, 6 m x 75 mm dia.</v>
          </cell>
          <cell r="C374" t="str">
            <v>pc.</v>
          </cell>
          <cell r="D374">
            <v>168</v>
          </cell>
          <cell r="E374">
            <v>0</v>
          </cell>
        </row>
        <row r="375">
          <cell r="A375">
            <v>16.05</v>
          </cell>
          <cell r="B375" t="str">
            <v>PVC Wye, 75 mm dia.</v>
          </cell>
          <cell r="C375" t="str">
            <v>pc.</v>
          </cell>
          <cell r="D375">
            <v>27.3</v>
          </cell>
          <cell r="E375">
            <v>0</v>
          </cell>
        </row>
        <row r="376">
          <cell r="A376">
            <v>16.059999999999999</v>
          </cell>
          <cell r="B376" t="str">
            <v>PVC Wye, 3" x 2"</v>
          </cell>
          <cell r="C376" t="str">
            <v>pc.</v>
          </cell>
          <cell r="D376">
            <v>27.3</v>
          </cell>
          <cell r="E376">
            <v>0</v>
          </cell>
        </row>
        <row r="377">
          <cell r="A377">
            <v>16.07</v>
          </cell>
          <cell r="B377" t="str">
            <v>PVC Elbow 1/4" Bend</v>
          </cell>
          <cell r="C377" t="str">
            <v>pc.</v>
          </cell>
          <cell r="D377">
            <v>12.600000000000001</v>
          </cell>
          <cell r="E377">
            <v>0</v>
          </cell>
        </row>
        <row r="378">
          <cell r="A378">
            <v>16.079999999999998</v>
          </cell>
          <cell r="B378" t="str">
            <v>PVC Cross Tee, 20 mm dia.</v>
          </cell>
          <cell r="C378" t="str">
            <v>pc.</v>
          </cell>
          <cell r="D378">
            <v>18.900000000000002</v>
          </cell>
          <cell r="E378">
            <v>0</v>
          </cell>
        </row>
        <row r="379">
          <cell r="A379">
            <v>16.09</v>
          </cell>
          <cell r="B379" t="str">
            <v>PVC Cross Tee, 50 mm dia.</v>
          </cell>
          <cell r="C379" t="str">
            <v>pc.</v>
          </cell>
          <cell r="D379">
            <v>18.900000000000002</v>
          </cell>
          <cell r="E379">
            <v>0</v>
          </cell>
        </row>
        <row r="380">
          <cell r="A380">
            <v>16.100000000000001</v>
          </cell>
          <cell r="B380" t="str">
            <v>Solvent Cement</v>
          </cell>
          <cell r="C380" t="str">
            <v>qts.</v>
          </cell>
          <cell r="D380">
            <v>199.5</v>
          </cell>
          <cell r="E380">
            <v>0</v>
          </cell>
        </row>
        <row r="381">
          <cell r="A381">
            <v>16.11</v>
          </cell>
          <cell r="B381" t="str">
            <v>Water Closet</v>
          </cell>
          <cell r="C381" t="str">
            <v>pc.</v>
          </cell>
          <cell r="D381">
            <v>2625</v>
          </cell>
          <cell r="E381">
            <v>0</v>
          </cell>
        </row>
        <row r="382">
          <cell r="A382">
            <v>16.12</v>
          </cell>
          <cell r="B382" t="str">
            <v>Paper Holder</v>
          </cell>
          <cell r="C382" t="str">
            <v>pc.</v>
          </cell>
          <cell r="D382">
            <v>210</v>
          </cell>
          <cell r="E382">
            <v>0</v>
          </cell>
        </row>
        <row r="383">
          <cell r="A383">
            <v>16.13</v>
          </cell>
          <cell r="B383" t="str">
            <v>Shower Head</v>
          </cell>
          <cell r="C383" t="str">
            <v>pc.</v>
          </cell>
          <cell r="D383">
            <v>78.75</v>
          </cell>
          <cell r="E383">
            <v>0</v>
          </cell>
        </row>
        <row r="384">
          <cell r="A384">
            <v>16.14</v>
          </cell>
          <cell r="B384" t="str">
            <v>Shower Valve</v>
          </cell>
          <cell r="C384" t="str">
            <v>pc.</v>
          </cell>
          <cell r="D384">
            <v>210</v>
          </cell>
          <cell r="E384">
            <v>0</v>
          </cell>
        </row>
        <row r="385">
          <cell r="A385">
            <v>16.149999999999999</v>
          </cell>
          <cell r="B385" t="str">
            <v>Floor Drain 4" x 4"</v>
          </cell>
          <cell r="C385" t="str">
            <v>pc.</v>
          </cell>
          <cell r="D385">
            <v>26.25</v>
          </cell>
          <cell r="E385">
            <v>0</v>
          </cell>
        </row>
        <row r="386">
          <cell r="A386">
            <v>16.16</v>
          </cell>
          <cell r="B386" t="str">
            <v>Soap Holder</v>
          </cell>
          <cell r="C386" t="str">
            <v>pc.</v>
          </cell>
          <cell r="D386">
            <v>210</v>
          </cell>
          <cell r="E386">
            <v>0</v>
          </cell>
        </row>
        <row r="387">
          <cell r="A387">
            <v>16.170000000000002</v>
          </cell>
          <cell r="B387" t="str">
            <v>Lavatory</v>
          </cell>
          <cell r="C387" t="str">
            <v>set</v>
          </cell>
          <cell r="D387">
            <v>945</v>
          </cell>
          <cell r="E387">
            <v>0</v>
          </cell>
        </row>
        <row r="388">
          <cell r="A388">
            <v>16.18</v>
          </cell>
          <cell r="B388" t="str">
            <v>Installation of Sanitary Fixtures and Works</v>
          </cell>
          <cell r="C388" t="str">
            <v>lot</v>
          </cell>
          <cell r="D388">
            <v>0</v>
          </cell>
          <cell r="E388">
            <v>1442</v>
          </cell>
        </row>
        <row r="389">
          <cell r="A389">
            <v>16.190000000000001</v>
          </cell>
          <cell r="B389" t="str">
            <v>Installation of Plumbing Fixtures and Works</v>
          </cell>
          <cell r="C389" t="str">
            <v>lot</v>
          </cell>
          <cell r="D389">
            <v>0</v>
          </cell>
          <cell r="E389">
            <v>175.1</v>
          </cell>
        </row>
        <row r="390">
          <cell r="A390">
            <v>17</v>
          </cell>
          <cell r="B390" t="str">
            <v>Reinforcing Steel</v>
          </cell>
          <cell r="D390">
            <v>0</v>
          </cell>
          <cell r="E390">
            <v>0</v>
          </cell>
        </row>
        <row r="391">
          <cell r="A391" t="str">
            <v>17a</v>
          </cell>
          <cell r="B391" t="str">
            <v>Fabrication &amp; Installation of Reinforcing Bars</v>
          </cell>
          <cell r="C391" t="str">
            <v>kg.</v>
          </cell>
          <cell r="D391">
            <v>0</v>
          </cell>
          <cell r="E391">
            <v>4.12</v>
          </cell>
        </row>
        <row r="392">
          <cell r="A392">
            <v>17.010000000000002</v>
          </cell>
          <cell r="B392" t="str">
            <v>Reinforcing Steel, Int. Def. Grade 275, 10mm x 6m</v>
          </cell>
          <cell r="C392" t="str">
            <v>pc.</v>
          </cell>
          <cell r="D392">
            <v>43.050000000000004</v>
          </cell>
          <cell r="E392">
            <v>0</v>
          </cell>
        </row>
        <row r="393">
          <cell r="A393">
            <v>17.02</v>
          </cell>
          <cell r="B393" t="str">
            <v>Reinforcing Steel, Int. Def. Grade 275, 12mm x 6m</v>
          </cell>
          <cell r="C393" t="str">
            <v>pc.</v>
          </cell>
          <cell r="D393">
            <v>78.75</v>
          </cell>
          <cell r="E393">
            <v>0</v>
          </cell>
        </row>
        <row r="394">
          <cell r="A394">
            <v>17.03</v>
          </cell>
          <cell r="B394" t="str">
            <v>Reinforcing Steel, Int. Def. Grade 275, 16mm x 6m</v>
          </cell>
          <cell r="C394" t="str">
            <v>pc.</v>
          </cell>
          <cell r="D394">
            <v>131.25</v>
          </cell>
          <cell r="E394">
            <v>0</v>
          </cell>
        </row>
        <row r="395">
          <cell r="A395">
            <v>17.04</v>
          </cell>
          <cell r="B395" t="str">
            <v>Reinforcing Steel, Int. Def. Grade 275, 20mm x 6m</v>
          </cell>
          <cell r="C395" t="str">
            <v>pc.</v>
          </cell>
          <cell r="D395">
            <v>204.75</v>
          </cell>
          <cell r="E395">
            <v>0</v>
          </cell>
        </row>
        <row r="396">
          <cell r="A396">
            <v>17.05</v>
          </cell>
          <cell r="B396" t="str">
            <v>Reinforcing Steel, Int. Def. Grade 275, 25mm x 6m</v>
          </cell>
          <cell r="C396" t="str">
            <v>pc.</v>
          </cell>
          <cell r="D396">
            <v>323.40000000000003</v>
          </cell>
          <cell r="E396">
            <v>0</v>
          </cell>
        </row>
        <row r="397">
          <cell r="A397">
            <v>17.059999999999999</v>
          </cell>
          <cell r="B397" t="str">
            <v>Reinforcing Steel, Plain Grade 230, 12mm x 6m</v>
          </cell>
          <cell r="C397" t="str">
            <v>pc.</v>
          </cell>
          <cell r="D397">
            <v>99.75</v>
          </cell>
          <cell r="E397">
            <v>0</v>
          </cell>
        </row>
        <row r="398">
          <cell r="A398">
            <v>17.07</v>
          </cell>
          <cell r="B398" t="str">
            <v>Reinforcing Steel, Plain Grade 230, 16mm x 6m</v>
          </cell>
          <cell r="C398" t="str">
            <v>pc.</v>
          </cell>
          <cell r="D398">
            <v>165.9</v>
          </cell>
          <cell r="E398">
            <v>0</v>
          </cell>
        </row>
        <row r="399">
          <cell r="A399">
            <v>17.079999999999998</v>
          </cell>
          <cell r="B399" t="str">
            <v>Reinforcing Steel, Plain Grade 230, 20mm x 6m</v>
          </cell>
          <cell r="C399" t="str">
            <v>pc.</v>
          </cell>
          <cell r="D399">
            <v>243.60000000000002</v>
          </cell>
          <cell r="E399">
            <v>0</v>
          </cell>
        </row>
        <row r="400">
          <cell r="A400">
            <v>17.09</v>
          </cell>
          <cell r="B400" t="str">
            <v>Reinforcing Steel, Plain Grade 230, 25mm x 6m</v>
          </cell>
          <cell r="C400" t="str">
            <v>pc.</v>
          </cell>
          <cell r="D400">
            <v>385.35</v>
          </cell>
          <cell r="E400">
            <v>0</v>
          </cell>
        </row>
        <row r="401">
          <cell r="A401">
            <v>17.100000000000001</v>
          </cell>
          <cell r="B401" t="str">
            <v>Reinforcing Steel, Struc. Def. Grade 230, 10mm x 6m</v>
          </cell>
          <cell r="C401" t="str">
            <v>pc.</v>
          </cell>
          <cell r="D401">
            <v>51.45</v>
          </cell>
          <cell r="E401">
            <v>0</v>
          </cell>
        </row>
        <row r="402">
          <cell r="A402">
            <v>17.11</v>
          </cell>
          <cell r="B402" t="str">
            <v>Reinforcing Steel, Struc. Def. Grade 230, 12mm x 6m</v>
          </cell>
          <cell r="C402" t="str">
            <v>pc.</v>
          </cell>
          <cell r="D402">
            <v>63</v>
          </cell>
          <cell r="E402">
            <v>0</v>
          </cell>
        </row>
        <row r="403">
          <cell r="A403">
            <v>17.12</v>
          </cell>
          <cell r="B403" t="str">
            <v>Reinforcing Steel, Struc. Def. Grade 230, 16mm x 6m</v>
          </cell>
          <cell r="C403" t="str">
            <v>pc.</v>
          </cell>
          <cell r="D403">
            <v>103.95</v>
          </cell>
          <cell r="E403">
            <v>0</v>
          </cell>
        </row>
        <row r="404">
          <cell r="A404">
            <v>17.13</v>
          </cell>
          <cell r="B404" t="str">
            <v>Reinforcing Steel, Struc. Def. Grade 230, 20mm x 6m</v>
          </cell>
          <cell r="C404" t="str">
            <v>pc.</v>
          </cell>
          <cell r="D404">
            <v>178.5</v>
          </cell>
          <cell r="E404">
            <v>0</v>
          </cell>
        </row>
        <row r="405">
          <cell r="A405">
            <v>17.14</v>
          </cell>
          <cell r="B405" t="str">
            <v>Reinforcing Steel, Struc. Def. Grade 230, 25mm x 6m</v>
          </cell>
          <cell r="C405" t="str">
            <v>pc.</v>
          </cell>
          <cell r="D405">
            <v>294</v>
          </cell>
          <cell r="E405">
            <v>0</v>
          </cell>
        </row>
        <row r="406">
          <cell r="A406">
            <v>18</v>
          </cell>
          <cell r="B406" t="str">
            <v>Roofing</v>
          </cell>
          <cell r="D406">
            <v>0</v>
          </cell>
          <cell r="E406">
            <v>0</v>
          </cell>
        </row>
        <row r="407">
          <cell r="A407" t="str">
            <v>18a</v>
          </cell>
          <cell r="B407" t="str">
            <v>Installation of Corrugated G.I. Sheets</v>
          </cell>
          <cell r="C407" t="str">
            <v>sq.m.</v>
          </cell>
          <cell r="D407">
            <v>0</v>
          </cell>
          <cell r="E407">
            <v>26.574000000000002</v>
          </cell>
        </row>
        <row r="408">
          <cell r="A408" t="str">
            <v>18b</v>
          </cell>
          <cell r="B408" t="str">
            <v>Installation of Gutter</v>
          </cell>
          <cell r="C408" t="str">
            <v>m</v>
          </cell>
          <cell r="D408">
            <v>0</v>
          </cell>
          <cell r="E408">
            <v>12.205500000000001</v>
          </cell>
        </row>
        <row r="409">
          <cell r="A409" t="str">
            <v>18c</v>
          </cell>
          <cell r="B409" t="str">
            <v>Installation of Flashing</v>
          </cell>
          <cell r="C409" t="str">
            <v>m</v>
          </cell>
          <cell r="D409">
            <v>0</v>
          </cell>
          <cell r="E409">
            <v>9.7128999999999994</v>
          </cell>
        </row>
        <row r="410">
          <cell r="A410" t="str">
            <v>18d</v>
          </cell>
          <cell r="B410" t="str">
            <v>Installation of Ridge Roll</v>
          </cell>
          <cell r="C410" t="str">
            <v>m</v>
          </cell>
          <cell r="D410">
            <v>0</v>
          </cell>
          <cell r="E410">
            <v>8.7035</v>
          </cell>
        </row>
        <row r="411">
          <cell r="A411" t="str">
            <v>18e</v>
          </cell>
          <cell r="B411" t="str">
            <v>Installation of Facia Board</v>
          </cell>
          <cell r="C411" t="str">
            <v>bd. ft.</v>
          </cell>
          <cell r="D411">
            <v>0</v>
          </cell>
          <cell r="E411">
            <v>8.8168000000000006</v>
          </cell>
        </row>
        <row r="412">
          <cell r="A412" t="str">
            <v>18f</v>
          </cell>
          <cell r="B412" t="str">
            <v>Removal of Corrugated G.I. Sheets</v>
          </cell>
          <cell r="C412" t="str">
            <v>sq.m.</v>
          </cell>
          <cell r="D412">
            <v>0</v>
          </cell>
          <cell r="E412">
            <v>4.6040999999999999</v>
          </cell>
        </row>
        <row r="413">
          <cell r="A413" t="str">
            <v>18g</v>
          </cell>
          <cell r="B413" t="str">
            <v>Removal of Roofing Accessories</v>
          </cell>
          <cell r="C413" t="str">
            <v>m</v>
          </cell>
          <cell r="D413">
            <v>0</v>
          </cell>
          <cell r="E413">
            <v>0.83430000000000004</v>
          </cell>
        </row>
        <row r="414">
          <cell r="A414" t="str">
            <v>18g1</v>
          </cell>
          <cell r="B414" t="str">
            <v>Removal of Flashing</v>
          </cell>
          <cell r="C414" t="str">
            <v>m</v>
          </cell>
          <cell r="D414">
            <v>0</v>
          </cell>
          <cell r="E414">
            <v>0.83430000000000004</v>
          </cell>
        </row>
        <row r="415">
          <cell r="A415" t="str">
            <v>18g2</v>
          </cell>
          <cell r="B415" t="str">
            <v>Removal of Gutter</v>
          </cell>
          <cell r="C415" t="str">
            <v>m</v>
          </cell>
          <cell r="D415">
            <v>0</v>
          </cell>
          <cell r="E415">
            <v>0.83430000000000004</v>
          </cell>
        </row>
        <row r="416">
          <cell r="A416" t="str">
            <v>18g3</v>
          </cell>
          <cell r="B416" t="str">
            <v>Removal of Fascia Board</v>
          </cell>
          <cell r="C416" t="str">
            <v>m</v>
          </cell>
          <cell r="D416">
            <v>0</v>
          </cell>
          <cell r="E416">
            <v>0.83430000000000004</v>
          </cell>
        </row>
        <row r="417">
          <cell r="A417" t="str">
            <v>18g4</v>
          </cell>
          <cell r="B417" t="str">
            <v>Removal of Ridge Roll</v>
          </cell>
          <cell r="C417" t="str">
            <v>m</v>
          </cell>
          <cell r="D417">
            <v>0</v>
          </cell>
          <cell r="E417">
            <v>0.83430000000000004</v>
          </cell>
        </row>
        <row r="418">
          <cell r="A418">
            <v>18.010000000000002</v>
          </cell>
          <cell r="B418" t="str">
            <v>Corrugated G.I. Sheet, G-26 x 8'</v>
          </cell>
          <cell r="C418" t="str">
            <v>pc.</v>
          </cell>
          <cell r="D418">
            <v>176.4</v>
          </cell>
          <cell r="E418">
            <v>0</v>
          </cell>
        </row>
        <row r="419">
          <cell r="A419">
            <v>18.02</v>
          </cell>
          <cell r="B419" t="str">
            <v>Corrugated G.I. Sheet, G-31 x 8'</v>
          </cell>
          <cell r="C419" t="str">
            <v>pc.</v>
          </cell>
          <cell r="D419">
            <v>142.80000000000001</v>
          </cell>
          <cell r="E419">
            <v>0</v>
          </cell>
        </row>
        <row r="420">
          <cell r="A420">
            <v>18.03</v>
          </cell>
          <cell r="B420" t="str">
            <v>G.I. Copper Rivets</v>
          </cell>
          <cell r="C420" t="str">
            <v>kg.</v>
          </cell>
          <cell r="D420">
            <v>50.400000000000006</v>
          </cell>
          <cell r="E420">
            <v>0</v>
          </cell>
        </row>
        <row r="421">
          <cell r="A421">
            <v>18.04</v>
          </cell>
          <cell r="B421" t="str">
            <v>G.I. Downspout, 2" x 3" x 8'</v>
          </cell>
          <cell r="C421" t="str">
            <v>pc.</v>
          </cell>
          <cell r="D421">
            <v>94.5</v>
          </cell>
          <cell r="E421">
            <v>0</v>
          </cell>
        </row>
        <row r="422">
          <cell r="A422">
            <v>18.05</v>
          </cell>
          <cell r="B422" t="str">
            <v>G.I. Downspout, 2" x 4" x 8'</v>
          </cell>
          <cell r="C422" t="str">
            <v>pc.</v>
          </cell>
          <cell r="D422">
            <v>94.5</v>
          </cell>
          <cell r="E422">
            <v>0</v>
          </cell>
        </row>
        <row r="423">
          <cell r="A423">
            <v>18.059999999999999</v>
          </cell>
          <cell r="B423" t="str">
            <v>Gutter, G-24, 36" x 8'</v>
          </cell>
          <cell r="C423" t="str">
            <v>pc.</v>
          </cell>
          <cell r="D423">
            <v>115.5</v>
          </cell>
          <cell r="E423">
            <v>0</v>
          </cell>
        </row>
        <row r="424">
          <cell r="A424">
            <v>18.07</v>
          </cell>
          <cell r="B424" t="str">
            <v>Gutter, G-26, 36" x 8'</v>
          </cell>
          <cell r="C424" t="str">
            <v>pc.</v>
          </cell>
          <cell r="D424">
            <v>115.5</v>
          </cell>
          <cell r="E424">
            <v>0</v>
          </cell>
        </row>
        <row r="425">
          <cell r="A425">
            <v>18.079999999999998</v>
          </cell>
          <cell r="B425" t="str">
            <v>Plain G.I. Sheet, G-24 x 8'</v>
          </cell>
          <cell r="C425" t="str">
            <v>lft.</v>
          </cell>
          <cell r="D425">
            <v>35.700000000000003</v>
          </cell>
          <cell r="E425">
            <v>0</v>
          </cell>
        </row>
        <row r="426">
          <cell r="A426">
            <v>18.09</v>
          </cell>
          <cell r="B426" t="str">
            <v>Plain G.I. Sheet, G-26 x 8'</v>
          </cell>
          <cell r="C426" t="str">
            <v>lft.</v>
          </cell>
          <cell r="D426">
            <v>25.200000000000003</v>
          </cell>
          <cell r="E426">
            <v>0</v>
          </cell>
        </row>
        <row r="427">
          <cell r="A427">
            <v>18.100000000000001</v>
          </cell>
          <cell r="B427" t="str">
            <v>G.I. Flashing, G-26 36"x 8'</v>
          </cell>
          <cell r="C427" t="str">
            <v>pc.</v>
          </cell>
          <cell r="D427">
            <v>157.5</v>
          </cell>
          <cell r="E427">
            <v>0</v>
          </cell>
        </row>
        <row r="428">
          <cell r="A428">
            <v>18.11</v>
          </cell>
          <cell r="B428" t="str">
            <v>Ridge Roll, G-26 36"x 8'</v>
          </cell>
          <cell r="C428" t="str">
            <v>pc.</v>
          </cell>
          <cell r="D428">
            <v>157.5</v>
          </cell>
          <cell r="E428">
            <v>0</v>
          </cell>
        </row>
        <row r="429">
          <cell r="A429">
            <v>18.12</v>
          </cell>
          <cell r="B429" t="str">
            <v>Fascia Board, 1" x 10"</v>
          </cell>
          <cell r="C429" t="str">
            <v>bd. ft.</v>
          </cell>
          <cell r="D429">
            <v>42</v>
          </cell>
          <cell r="E429">
            <v>0</v>
          </cell>
        </row>
        <row r="430">
          <cell r="A430">
            <v>18.13</v>
          </cell>
          <cell r="B430" t="str">
            <v>Corrugated G.I. Sheet, G-26 x 9'</v>
          </cell>
          <cell r="C430" t="str">
            <v>pc.</v>
          </cell>
          <cell r="D430">
            <v>198.45000000000002</v>
          </cell>
          <cell r="E430">
            <v>0</v>
          </cell>
        </row>
        <row r="431">
          <cell r="A431">
            <v>18.14</v>
          </cell>
          <cell r="B431" t="str">
            <v>Corrugated G.I. Sheet, G-26 x 10'</v>
          </cell>
          <cell r="C431" t="str">
            <v>pc.</v>
          </cell>
          <cell r="D431">
            <v>220.5</v>
          </cell>
          <cell r="E431">
            <v>0</v>
          </cell>
        </row>
        <row r="432">
          <cell r="A432">
            <v>18.149999999999999</v>
          </cell>
          <cell r="B432" t="str">
            <v>Corrugated G.I. Sheet, G-26 x 12'</v>
          </cell>
          <cell r="C432" t="str">
            <v>pc.</v>
          </cell>
          <cell r="D432">
            <v>264.60000000000002</v>
          </cell>
          <cell r="E432">
            <v>0</v>
          </cell>
        </row>
        <row r="433">
          <cell r="A433" t="str">
            <v>19 a</v>
          </cell>
          <cell r="B433" t="str">
            <v>Soil Poisoning</v>
          </cell>
          <cell r="D433">
            <v>0</v>
          </cell>
          <cell r="E433">
            <v>0</v>
          </cell>
        </row>
        <row r="434">
          <cell r="A434" t="str">
            <v>19-a1</v>
          </cell>
          <cell r="B434" t="str">
            <v>Soil Poisoning</v>
          </cell>
          <cell r="C434" t="str">
            <v>lot</v>
          </cell>
          <cell r="D434">
            <v>714</v>
          </cell>
          <cell r="E434">
            <v>0</v>
          </cell>
        </row>
        <row r="435">
          <cell r="A435" t="str">
            <v>19-a2</v>
          </cell>
          <cell r="B435" t="str">
            <v>Application of Soil Poisoning</v>
          </cell>
          <cell r="C435" t="str">
            <v>lot</v>
          </cell>
          <cell r="D435">
            <v>0</v>
          </cell>
          <cell r="E435">
            <v>247.20000000000002</v>
          </cell>
        </row>
        <row r="436">
          <cell r="A436" t="str">
            <v>19-a3</v>
          </cell>
          <cell r="B436" t="str">
            <v>Wood Preservative</v>
          </cell>
          <cell r="C436" t="str">
            <v>unit</v>
          </cell>
          <cell r="D436">
            <v>294</v>
          </cell>
        </row>
        <row r="437">
          <cell r="A437" t="str">
            <v>19-a4</v>
          </cell>
          <cell r="B437" t="str">
            <v>Application of Wood Preservative</v>
          </cell>
          <cell r="C437" t="str">
            <v>unit</v>
          </cell>
          <cell r="E437">
            <v>360.5</v>
          </cell>
        </row>
        <row r="438">
          <cell r="A438">
            <v>19</v>
          </cell>
          <cell r="B438" t="str">
            <v>Structural Steel</v>
          </cell>
          <cell r="D438">
            <v>0</v>
          </cell>
          <cell r="E438">
            <v>0</v>
          </cell>
        </row>
        <row r="439">
          <cell r="A439" t="str">
            <v>19a</v>
          </cell>
          <cell r="B439" t="str">
            <v>Removal of Structural Steel Frame</v>
          </cell>
          <cell r="C439" t="str">
            <v>kg.</v>
          </cell>
          <cell r="D439">
            <v>0</v>
          </cell>
          <cell r="E439">
            <v>0.28840000000000005</v>
          </cell>
        </row>
        <row r="440">
          <cell r="A440" t="str">
            <v>19b</v>
          </cell>
          <cell r="B440" t="str">
            <v>Removal of Miscellaneous Steel</v>
          </cell>
          <cell r="C440" t="str">
            <v>kg.</v>
          </cell>
          <cell r="D440">
            <v>0</v>
          </cell>
          <cell r="E440">
            <v>0.50470000000000004</v>
          </cell>
        </row>
        <row r="441">
          <cell r="A441" t="str">
            <v>19c</v>
          </cell>
          <cell r="B441" t="str">
            <v>Installation of Steel Purlins</v>
          </cell>
          <cell r="C441" t="str">
            <v>kg.</v>
          </cell>
          <cell r="D441">
            <v>0</v>
          </cell>
          <cell r="E441">
            <v>6.6950000000000003</v>
          </cell>
        </row>
        <row r="442">
          <cell r="A442" t="str">
            <v>19d</v>
          </cell>
          <cell r="B442" t="str">
            <v>Fabrication &amp; Installation of Steel Rafter</v>
          </cell>
          <cell r="C442" t="str">
            <v>kg.</v>
          </cell>
          <cell r="D442">
            <v>0</v>
          </cell>
          <cell r="E442">
            <v>7.5190000000000001</v>
          </cell>
        </row>
        <row r="443">
          <cell r="A443" t="str">
            <v>19e</v>
          </cell>
          <cell r="B443" t="str">
            <v>Fabrication &amp; Installation of Steel Truss</v>
          </cell>
          <cell r="C443" t="str">
            <v>kg.</v>
          </cell>
          <cell r="D443">
            <v>0</v>
          </cell>
          <cell r="E443">
            <v>7.5190000000000001</v>
          </cell>
        </row>
        <row r="444">
          <cell r="A444">
            <v>19.010000000000002</v>
          </cell>
          <cell r="B444" t="str">
            <v>Angle Bars, 1/8" x 1/2" x 1/2" x 20'</v>
          </cell>
          <cell r="C444" t="str">
            <v>pc.</v>
          </cell>
          <cell r="D444">
            <v>102.9</v>
          </cell>
          <cell r="E444">
            <v>0</v>
          </cell>
        </row>
        <row r="445">
          <cell r="A445">
            <v>19.02</v>
          </cell>
          <cell r="B445" t="str">
            <v>Angle Bars, 1/8" x 3/4" x 3/4" x 20'</v>
          </cell>
          <cell r="C445" t="str">
            <v>pc.</v>
          </cell>
          <cell r="D445">
            <v>115.5</v>
          </cell>
          <cell r="E445">
            <v>0</v>
          </cell>
        </row>
        <row r="446">
          <cell r="A446">
            <v>19.03</v>
          </cell>
          <cell r="B446" t="str">
            <v>Angle Bars, 1/8" x  1"   x  1"  x 20'</v>
          </cell>
          <cell r="C446" t="str">
            <v>pc.</v>
          </cell>
          <cell r="D446">
            <v>121.80000000000001</v>
          </cell>
          <cell r="E446">
            <v>0</v>
          </cell>
        </row>
        <row r="447">
          <cell r="A447">
            <v>19.04</v>
          </cell>
          <cell r="B447" t="str">
            <v>Angle Bars, 1/8" x 1-1/2" x 1-1/2" x 20'</v>
          </cell>
          <cell r="C447" t="str">
            <v>pc.</v>
          </cell>
          <cell r="D447">
            <v>189</v>
          </cell>
          <cell r="E447">
            <v>0</v>
          </cell>
        </row>
        <row r="448">
          <cell r="A448">
            <v>19.05</v>
          </cell>
          <cell r="B448" t="str">
            <v>Angle Bars, 1/4" x 1" x  1" x 20'</v>
          </cell>
          <cell r="C448" t="str">
            <v>pc.</v>
          </cell>
          <cell r="D448">
            <v>253.05</v>
          </cell>
          <cell r="E448">
            <v>0</v>
          </cell>
        </row>
        <row r="449">
          <cell r="A449">
            <v>19.059999999999999</v>
          </cell>
          <cell r="B449" t="str">
            <v>Angle Bars, 3/8" x 3" x 3" x 20'</v>
          </cell>
          <cell r="C449" t="str">
            <v>pc.</v>
          </cell>
          <cell r="D449">
            <v>1089.9000000000001</v>
          </cell>
          <cell r="E449">
            <v>0</v>
          </cell>
        </row>
        <row r="450">
          <cell r="A450">
            <v>19.07</v>
          </cell>
          <cell r="B450" t="str">
            <v>Flat Bars, 1/8" x 3/8" x 20'</v>
          </cell>
          <cell r="C450" t="str">
            <v>pc.</v>
          </cell>
          <cell r="D450">
            <v>47.25</v>
          </cell>
          <cell r="E450">
            <v>0</v>
          </cell>
        </row>
        <row r="451">
          <cell r="A451">
            <v>19.079999999999998</v>
          </cell>
          <cell r="B451" t="str">
            <v>Flat Bars, 1/8" x 1/2" x 20'</v>
          </cell>
          <cell r="C451" t="str">
            <v>pc.</v>
          </cell>
          <cell r="D451">
            <v>54.6</v>
          </cell>
          <cell r="E451">
            <v>0</v>
          </cell>
        </row>
        <row r="452">
          <cell r="A452">
            <v>19.09</v>
          </cell>
          <cell r="B452" t="str">
            <v>Flat Bars, 1/4" x 1/2" x 20'</v>
          </cell>
          <cell r="C452" t="str">
            <v>pc.</v>
          </cell>
          <cell r="D452">
            <v>91.350000000000009</v>
          </cell>
          <cell r="E452">
            <v>0</v>
          </cell>
        </row>
        <row r="453">
          <cell r="A453">
            <v>19.100000000000001</v>
          </cell>
          <cell r="B453" t="str">
            <v>Flat Bars, 1/4" x 2" x 20'</v>
          </cell>
          <cell r="C453" t="str">
            <v>pc.</v>
          </cell>
          <cell r="D453">
            <v>258.3</v>
          </cell>
          <cell r="E453">
            <v>0</v>
          </cell>
        </row>
        <row r="454">
          <cell r="A454">
            <v>19.11</v>
          </cell>
          <cell r="B454" t="str">
            <v>LC 75mm x 50mm x 2mm x 6m</v>
          </cell>
          <cell r="C454" t="str">
            <v>pc.</v>
          </cell>
          <cell r="D454">
            <v>323.40000000000003</v>
          </cell>
          <cell r="E454">
            <v>0</v>
          </cell>
        </row>
        <row r="455">
          <cell r="A455">
            <v>19.12</v>
          </cell>
          <cell r="B455" t="str">
            <v>LC 100mm x 50mm x 2mm x 6m</v>
          </cell>
          <cell r="C455" t="str">
            <v>pc.</v>
          </cell>
          <cell r="D455">
            <v>388.5</v>
          </cell>
          <cell r="E455">
            <v>0</v>
          </cell>
        </row>
        <row r="456">
          <cell r="A456" t="str">
            <v>19.12a</v>
          </cell>
          <cell r="B456" t="str">
            <v>LC 150mm x 50mm x 15mm x 2mm x 6m</v>
          </cell>
          <cell r="C456" t="str">
            <v>pc.</v>
          </cell>
          <cell r="D456">
            <v>498.75</v>
          </cell>
          <cell r="E456">
            <v>0</v>
          </cell>
        </row>
        <row r="457">
          <cell r="A457">
            <v>19.13</v>
          </cell>
          <cell r="B457" t="str">
            <v>Structural Tubing 200mm x 150mm x 5mm</v>
          </cell>
          <cell r="C457" t="str">
            <v>kg.</v>
          </cell>
          <cell r="D457">
            <v>21</v>
          </cell>
          <cell r="E457">
            <v>0</v>
          </cell>
        </row>
        <row r="458">
          <cell r="A458">
            <v>19.14</v>
          </cell>
          <cell r="B458" t="str">
            <v>Angle Bars, 1/8" x 2" x 2" x 20'</v>
          </cell>
          <cell r="C458" t="str">
            <v>pc.</v>
          </cell>
          <cell r="D458">
            <v>309.75</v>
          </cell>
          <cell r="E458">
            <v>0</v>
          </cell>
        </row>
        <row r="459">
          <cell r="A459">
            <v>19.149999999999999</v>
          </cell>
          <cell r="B459" t="str">
            <v>Angle Bars, 1/4" x 2" x 2" x 20'</v>
          </cell>
          <cell r="C459" t="str">
            <v>pc.</v>
          </cell>
          <cell r="D459">
            <v>619.5</v>
          </cell>
          <cell r="E459">
            <v>0</v>
          </cell>
        </row>
        <row r="460">
          <cell r="A460">
            <v>19.16</v>
          </cell>
          <cell r="B460" t="str">
            <v>Angle Bars, 3/8" x 2" x 2" x 20'</v>
          </cell>
          <cell r="C460" t="str">
            <v>pc.</v>
          </cell>
          <cell r="D460">
            <v>924</v>
          </cell>
          <cell r="E460">
            <v>0</v>
          </cell>
        </row>
        <row r="461">
          <cell r="A461" t="str">
            <v>19.16a</v>
          </cell>
          <cell r="B461" t="str">
            <v>Angle Bars, 3/16" x 2" x 2" x 20'</v>
          </cell>
          <cell r="C461" t="str">
            <v>pc.</v>
          </cell>
          <cell r="D461">
            <v>462</v>
          </cell>
          <cell r="E461">
            <v>0</v>
          </cell>
        </row>
        <row r="462">
          <cell r="A462" t="str">
            <v>19.16b</v>
          </cell>
          <cell r="B462" t="str">
            <v>Angle Bars, 1/4" x 2.5" x 2.5" x 20'</v>
          </cell>
          <cell r="C462" t="str">
            <v>pc.</v>
          </cell>
          <cell r="D462">
            <v>777</v>
          </cell>
          <cell r="E462">
            <v>0</v>
          </cell>
        </row>
        <row r="463">
          <cell r="A463">
            <v>19.170000000000002</v>
          </cell>
          <cell r="B463" t="str">
            <v>4' x 8' x 6mm Steel Plate</v>
          </cell>
          <cell r="C463" t="str">
            <v>pc.</v>
          </cell>
          <cell r="D463">
            <v>2572.5</v>
          </cell>
          <cell r="E463">
            <v>0</v>
          </cell>
        </row>
        <row r="464">
          <cell r="A464">
            <v>20</v>
          </cell>
          <cell r="B464" t="str">
            <v>Tile Works</v>
          </cell>
          <cell r="D464">
            <v>0</v>
          </cell>
          <cell r="E464">
            <v>0</v>
          </cell>
        </row>
        <row r="465">
          <cell r="A465">
            <v>20.010000000000002</v>
          </cell>
          <cell r="B465" t="str">
            <v>Glazed Tiles 4"x4"</v>
          </cell>
          <cell r="C465" t="str">
            <v>pc.</v>
          </cell>
          <cell r="D465">
            <v>5.25</v>
          </cell>
          <cell r="E465">
            <v>0</v>
          </cell>
        </row>
        <row r="466">
          <cell r="A466">
            <v>20.02</v>
          </cell>
          <cell r="B466" t="str">
            <v>Unglazed Tiles 4"x4"</v>
          </cell>
          <cell r="C466" t="str">
            <v>pc.</v>
          </cell>
          <cell r="D466">
            <v>4.2</v>
          </cell>
          <cell r="E466">
            <v>0</v>
          </cell>
        </row>
        <row r="467">
          <cell r="A467">
            <v>20.03</v>
          </cell>
          <cell r="B467" t="str">
            <v>Glazed Tiles 8"x8"</v>
          </cell>
          <cell r="C467" t="str">
            <v>pc.</v>
          </cell>
          <cell r="D467">
            <v>21</v>
          </cell>
          <cell r="E467">
            <v>0</v>
          </cell>
        </row>
        <row r="468">
          <cell r="A468">
            <v>20.04</v>
          </cell>
          <cell r="B468" t="str">
            <v>Unglazed Tiles 8"x8"</v>
          </cell>
          <cell r="C468" t="str">
            <v>pc.</v>
          </cell>
          <cell r="D468">
            <v>16.8</v>
          </cell>
          <cell r="E468">
            <v>0</v>
          </cell>
        </row>
        <row r="469">
          <cell r="A469">
            <v>20.05</v>
          </cell>
          <cell r="B469" t="str">
            <v>Grout</v>
          </cell>
          <cell r="C469" t="str">
            <v>kg.</v>
          </cell>
          <cell r="D469">
            <v>36.75</v>
          </cell>
          <cell r="E469">
            <v>0</v>
          </cell>
        </row>
        <row r="470">
          <cell r="A470">
            <v>20.059999999999999</v>
          </cell>
          <cell r="B470" t="str">
            <v>White Cement</v>
          </cell>
          <cell r="C470" t="str">
            <v>kg.</v>
          </cell>
          <cell r="D470">
            <v>47.25</v>
          </cell>
          <cell r="E470">
            <v>0</v>
          </cell>
        </row>
        <row r="471">
          <cell r="A471">
            <v>21</v>
          </cell>
          <cell r="B471" t="str">
            <v>Wires/Wiring Devices</v>
          </cell>
          <cell r="D471">
            <v>0</v>
          </cell>
          <cell r="E471">
            <v>0</v>
          </cell>
        </row>
        <row r="472">
          <cell r="A472">
            <v>21.01</v>
          </cell>
          <cell r="B472" t="str">
            <v>Electrical Wire Stranded 150m/roll, TW #  6</v>
          </cell>
          <cell r="C472" t="str">
            <v>roll</v>
          </cell>
          <cell r="D472">
            <v>3738</v>
          </cell>
          <cell r="E472">
            <v>0</v>
          </cell>
        </row>
        <row r="473">
          <cell r="A473">
            <v>21.02</v>
          </cell>
          <cell r="B473" t="str">
            <v>Electrical Wire Stranded 150m/roll, TW #  8</v>
          </cell>
          <cell r="C473" t="str">
            <v>roll</v>
          </cell>
          <cell r="D473">
            <v>2866.5</v>
          </cell>
          <cell r="E473">
            <v>0</v>
          </cell>
        </row>
        <row r="474">
          <cell r="A474">
            <v>21.03</v>
          </cell>
          <cell r="B474" t="str">
            <v>Electrical Wire Stranded 150m/roll, TW # 10</v>
          </cell>
          <cell r="C474" t="str">
            <v>roll</v>
          </cell>
          <cell r="D474">
            <v>1485.75</v>
          </cell>
          <cell r="E474">
            <v>0</v>
          </cell>
        </row>
        <row r="475">
          <cell r="A475">
            <v>21.04</v>
          </cell>
          <cell r="B475" t="str">
            <v>Electrical Wire Stranded 150m/roll, TW # 12</v>
          </cell>
          <cell r="C475" t="str">
            <v>roll</v>
          </cell>
          <cell r="D475">
            <v>1165.5</v>
          </cell>
          <cell r="E475">
            <v>0</v>
          </cell>
        </row>
        <row r="476">
          <cell r="A476">
            <v>21.05</v>
          </cell>
          <cell r="B476" t="str">
            <v>Electrical Wire Stranded 150m/roll, TW # 14</v>
          </cell>
          <cell r="C476" t="str">
            <v>roll</v>
          </cell>
          <cell r="D476">
            <v>680.4</v>
          </cell>
          <cell r="E476">
            <v>0</v>
          </cell>
        </row>
        <row r="477">
          <cell r="A477">
            <v>21.06</v>
          </cell>
          <cell r="B477" t="str">
            <v>Entrance Cap 3/4" dia.</v>
          </cell>
          <cell r="C477" t="str">
            <v>pc.</v>
          </cell>
          <cell r="D477">
            <v>43.050000000000004</v>
          </cell>
          <cell r="E477">
            <v>0</v>
          </cell>
        </row>
        <row r="478">
          <cell r="A478">
            <v>21.07</v>
          </cell>
          <cell r="B478" t="str">
            <v>Entrance Cap  1" dia.</v>
          </cell>
          <cell r="C478" t="str">
            <v>pc.</v>
          </cell>
          <cell r="D478">
            <v>49.35</v>
          </cell>
          <cell r="E478">
            <v>0</v>
          </cell>
        </row>
        <row r="479">
          <cell r="A479">
            <v>21.08</v>
          </cell>
          <cell r="B479" t="str">
            <v>Porcelain Split Knob</v>
          </cell>
          <cell r="C479" t="str">
            <v>pc.</v>
          </cell>
          <cell r="D479">
            <v>2.625</v>
          </cell>
          <cell r="E479">
            <v>0</v>
          </cell>
        </row>
        <row r="480">
          <cell r="A480">
            <v>21.09</v>
          </cell>
          <cell r="B480" t="str">
            <v>RSC Clamp 1" dia.</v>
          </cell>
          <cell r="C480" t="str">
            <v>pc.</v>
          </cell>
          <cell r="D480">
            <v>3.1500000000000004</v>
          </cell>
          <cell r="E480">
            <v>0</v>
          </cell>
        </row>
        <row r="481">
          <cell r="A481">
            <v>22</v>
          </cell>
          <cell r="B481" t="str">
            <v>Wood/Lumber</v>
          </cell>
          <cell r="D481">
            <v>0</v>
          </cell>
          <cell r="E481">
            <v>0</v>
          </cell>
        </row>
        <row r="482">
          <cell r="A482" t="str">
            <v>22a</v>
          </cell>
          <cell r="B482" t="str">
            <v>Ceiling Frame Work</v>
          </cell>
          <cell r="C482" t="str">
            <v>bd. ft.</v>
          </cell>
          <cell r="D482">
            <v>0</v>
          </cell>
          <cell r="E482">
            <v>11.700799999999999</v>
          </cell>
        </row>
        <row r="483">
          <cell r="A483" t="str">
            <v>22b</v>
          </cell>
          <cell r="B483" t="str">
            <v>Partition Frame Work</v>
          </cell>
          <cell r="C483" t="str">
            <v>bd. ft.</v>
          </cell>
          <cell r="D483">
            <v>0</v>
          </cell>
          <cell r="E483">
            <v>8.5799000000000003</v>
          </cell>
        </row>
        <row r="484">
          <cell r="A484" t="str">
            <v>22c</v>
          </cell>
          <cell r="B484" t="str">
            <v>Plywood Installation</v>
          </cell>
          <cell r="C484" t="str">
            <v>pc.</v>
          </cell>
          <cell r="D484">
            <v>0</v>
          </cell>
          <cell r="E484">
            <v>32.1875</v>
          </cell>
        </row>
        <row r="485">
          <cell r="A485" t="str">
            <v>22d</v>
          </cell>
          <cell r="B485" t="str">
            <v>Fabrication &amp; Installation of Truss (Wood)</v>
          </cell>
          <cell r="C485" t="str">
            <v>bd. ft.</v>
          </cell>
          <cell r="D485">
            <v>0</v>
          </cell>
          <cell r="E485">
            <v>14.4406</v>
          </cell>
        </row>
        <row r="486">
          <cell r="A486" t="str">
            <v>22e</v>
          </cell>
          <cell r="B486" t="str">
            <v>Installation of Purlins (Wood)</v>
          </cell>
          <cell r="C486" t="str">
            <v>bd. ft.</v>
          </cell>
          <cell r="D486">
            <v>0</v>
          </cell>
          <cell r="E486">
            <v>5.15</v>
          </cell>
        </row>
        <row r="487">
          <cell r="A487" t="str">
            <v>22f</v>
          </cell>
          <cell r="B487" t="str">
            <v>Removal of Wooden Truss</v>
          </cell>
          <cell r="C487" t="str">
            <v>bd. ft.</v>
          </cell>
          <cell r="D487">
            <v>0</v>
          </cell>
          <cell r="E487">
            <v>0.25750000000000001</v>
          </cell>
        </row>
        <row r="488">
          <cell r="A488" t="str">
            <v>22g</v>
          </cell>
          <cell r="B488" t="str">
            <v>Removal of Purlins (Wood)</v>
          </cell>
          <cell r="C488" t="str">
            <v>bd. ft.</v>
          </cell>
          <cell r="D488">
            <v>0</v>
          </cell>
          <cell r="E488">
            <v>0.39140000000000003</v>
          </cell>
        </row>
        <row r="489">
          <cell r="A489" t="str">
            <v>22h</v>
          </cell>
          <cell r="B489" t="str">
            <v>Removal of Ceiling Frame</v>
          </cell>
          <cell r="C489" t="str">
            <v>bd. ft.</v>
          </cell>
          <cell r="D489">
            <v>0</v>
          </cell>
          <cell r="E489">
            <v>0.309</v>
          </cell>
        </row>
        <row r="490">
          <cell r="A490" t="str">
            <v>22i</v>
          </cell>
          <cell r="B490" t="str">
            <v>Removal of Partition Frame</v>
          </cell>
          <cell r="C490" t="str">
            <v>bd. ft.</v>
          </cell>
          <cell r="D490">
            <v>0</v>
          </cell>
          <cell r="E490">
            <v>0.19570000000000001</v>
          </cell>
        </row>
        <row r="491">
          <cell r="A491" t="str">
            <v>22j</v>
          </cell>
          <cell r="B491" t="str">
            <v>Removal of Ceiling Board</v>
          </cell>
          <cell r="C491" t="str">
            <v>sq.m.</v>
          </cell>
          <cell r="D491">
            <v>0</v>
          </cell>
          <cell r="E491">
            <v>4.9234</v>
          </cell>
        </row>
        <row r="492">
          <cell r="A492" t="str">
            <v>22k</v>
          </cell>
          <cell r="B492" t="str">
            <v>Removal of Partition Board</v>
          </cell>
          <cell r="C492" t="str">
            <v>sq.m.</v>
          </cell>
          <cell r="D492">
            <v>0</v>
          </cell>
          <cell r="E492">
            <v>3.9449000000000001</v>
          </cell>
        </row>
        <row r="493">
          <cell r="A493" t="str">
            <v>22l</v>
          </cell>
          <cell r="B493" t="str">
            <v>Installation of T&amp;G (Wall)</v>
          </cell>
          <cell r="C493" t="str">
            <v>bd. ft.</v>
          </cell>
          <cell r="D493">
            <v>0</v>
          </cell>
          <cell r="E493">
            <v>14.832000000000001</v>
          </cell>
        </row>
        <row r="494">
          <cell r="A494" t="str">
            <v>22m</v>
          </cell>
          <cell r="B494" t="str">
            <v>Removal of T&amp;G (Wall)</v>
          </cell>
          <cell r="C494" t="str">
            <v>bd. ft.</v>
          </cell>
          <cell r="D494">
            <v>0</v>
          </cell>
          <cell r="E494">
            <v>0.88580000000000003</v>
          </cell>
        </row>
        <row r="495">
          <cell r="A495" t="str">
            <v>22n</v>
          </cell>
          <cell r="B495" t="str">
            <v>Fab./Inst./Strip of Formworks (Wall on ground)</v>
          </cell>
          <cell r="C495" t="str">
            <v>sq.m.</v>
          </cell>
          <cell r="D495">
            <v>0</v>
          </cell>
          <cell r="E495">
            <v>92.7</v>
          </cell>
        </row>
        <row r="496">
          <cell r="A496" t="str">
            <v>22o</v>
          </cell>
          <cell r="B496" t="str">
            <v>Fab./Inst./Strip of Formworks (Wall above 10')</v>
          </cell>
          <cell r="C496" t="str">
            <v>sq.m.</v>
          </cell>
          <cell r="D496">
            <v>0</v>
          </cell>
          <cell r="E496">
            <v>103</v>
          </cell>
        </row>
        <row r="497">
          <cell r="A497" t="str">
            <v>22p</v>
          </cell>
          <cell r="B497" t="str">
            <v>Fab./Inst./Strip of Formworks (Beams)</v>
          </cell>
          <cell r="C497" t="str">
            <v>sq.m.</v>
          </cell>
          <cell r="D497">
            <v>0</v>
          </cell>
          <cell r="E497">
            <v>113.3</v>
          </cell>
        </row>
        <row r="498">
          <cell r="A498" t="str">
            <v>22q</v>
          </cell>
          <cell r="B498" t="str">
            <v>Fab./Inst./Strip of Formworks (Column)</v>
          </cell>
          <cell r="C498" t="str">
            <v>sq.m.</v>
          </cell>
          <cell r="D498">
            <v>0</v>
          </cell>
          <cell r="E498">
            <v>103</v>
          </cell>
        </row>
        <row r="499">
          <cell r="A499" t="str">
            <v>22q1</v>
          </cell>
          <cell r="B499" t="str">
            <v>Fab./Inst./Strip of Formworks (Slab)</v>
          </cell>
          <cell r="C499" t="str">
            <v>sq.m.</v>
          </cell>
          <cell r="D499">
            <v>0</v>
          </cell>
          <cell r="E499">
            <v>166.65400000000002</v>
          </cell>
        </row>
        <row r="500">
          <cell r="A500" t="str">
            <v>22r</v>
          </cell>
          <cell r="B500" t="str">
            <v>Fab./Inst./Removal of Scaffolds</v>
          </cell>
          <cell r="C500" t="str">
            <v>lot</v>
          </cell>
          <cell r="D500">
            <v>0</v>
          </cell>
          <cell r="E500">
            <v>515</v>
          </cell>
        </row>
        <row r="501">
          <cell r="A501" t="str">
            <v>22r1</v>
          </cell>
          <cell r="B501" t="str">
            <v>Fab./Inst./Removal of Scaffolds</v>
          </cell>
          <cell r="C501" t="str">
            <v>bd.ft.</v>
          </cell>
          <cell r="D501">
            <v>0</v>
          </cell>
          <cell r="E501">
            <v>3.4608000000000003</v>
          </cell>
        </row>
        <row r="502">
          <cell r="A502" t="str">
            <v>22s</v>
          </cell>
          <cell r="B502" t="str">
            <v>Application of Wood Preservative</v>
          </cell>
          <cell r="C502" t="str">
            <v>unit</v>
          </cell>
          <cell r="D502">
            <v>0</v>
          </cell>
          <cell r="E502">
            <v>360.5</v>
          </cell>
        </row>
        <row r="503">
          <cell r="A503" t="str">
            <v>22t</v>
          </cell>
          <cell r="B503" t="str">
            <v xml:space="preserve">Installation of T&amp;G </v>
          </cell>
          <cell r="C503" t="str">
            <v>bd.ft.</v>
          </cell>
          <cell r="D503">
            <v>0</v>
          </cell>
          <cell r="E503">
            <v>16.686</v>
          </cell>
        </row>
        <row r="504">
          <cell r="A504" t="str">
            <v>22u</v>
          </cell>
          <cell r="B504" t="str">
            <v xml:space="preserve">Removal of T&amp;G </v>
          </cell>
          <cell r="C504" t="str">
            <v>bd. ft.</v>
          </cell>
          <cell r="D504">
            <v>0</v>
          </cell>
          <cell r="E504">
            <v>1.236</v>
          </cell>
        </row>
        <row r="505">
          <cell r="A505">
            <v>22.01</v>
          </cell>
          <cell r="B505" t="str">
            <v>Lumber, Kiln Dried, Apitong</v>
          </cell>
          <cell r="C505" t="str">
            <v>bd. ft.</v>
          </cell>
          <cell r="D505">
            <v>37.800000000000004</v>
          </cell>
          <cell r="E505">
            <v>0</v>
          </cell>
        </row>
        <row r="506">
          <cell r="A506">
            <v>22.02</v>
          </cell>
          <cell r="B506" t="str">
            <v>Rough Lumber, Sun Dried,  Apitong</v>
          </cell>
          <cell r="C506" t="str">
            <v>bd. ft.</v>
          </cell>
          <cell r="D506">
            <v>25.200000000000003</v>
          </cell>
          <cell r="E506">
            <v>0</v>
          </cell>
        </row>
        <row r="507">
          <cell r="A507">
            <v>22.03</v>
          </cell>
          <cell r="B507" t="str">
            <v>Lumber, Sun Dried, Guijo</v>
          </cell>
          <cell r="C507" t="str">
            <v>bd. ft.</v>
          </cell>
          <cell r="D507">
            <v>37.800000000000004</v>
          </cell>
          <cell r="E507">
            <v>0</v>
          </cell>
        </row>
        <row r="508">
          <cell r="A508">
            <v>22.04</v>
          </cell>
          <cell r="B508" t="str">
            <v>Lumber, Kiln Dried, Tanguile</v>
          </cell>
          <cell r="C508" t="str">
            <v>bd. ft.</v>
          </cell>
          <cell r="D508">
            <v>37.800000000000004</v>
          </cell>
          <cell r="E508">
            <v>0</v>
          </cell>
        </row>
        <row r="509">
          <cell r="A509">
            <v>22.05</v>
          </cell>
          <cell r="B509" t="str">
            <v>Rough Lumber, Tanguile</v>
          </cell>
          <cell r="C509" t="str">
            <v>bd. ft.</v>
          </cell>
          <cell r="D509">
            <v>25.200000000000003</v>
          </cell>
          <cell r="E509">
            <v>0</v>
          </cell>
        </row>
        <row r="510">
          <cell r="A510">
            <v>22.06</v>
          </cell>
          <cell r="B510" t="str">
            <v>Lumber, Sun Dried, Yakal</v>
          </cell>
          <cell r="C510" t="str">
            <v>bd. ft.</v>
          </cell>
          <cell r="D510">
            <v>53.550000000000004</v>
          </cell>
          <cell r="E510">
            <v>0</v>
          </cell>
        </row>
        <row r="511">
          <cell r="A511">
            <v>22.07</v>
          </cell>
          <cell r="B511" t="str">
            <v>S4S Lumber, Kiln Dried, Apitong</v>
          </cell>
          <cell r="C511" t="str">
            <v>bd. ft.</v>
          </cell>
          <cell r="D511">
            <v>37.800000000000004</v>
          </cell>
          <cell r="E511">
            <v>0</v>
          </cell>
        </row>
        <row r="512">
          <cell r="A512">
            <v>22.08</v>
          </cell>
          <cell r="B512" t="str">
            <v>S4S Lumber, Sun Dried, Apitong</v>
          </cell>
          <cell r="C512" t="str">
            <v>bd. ft.</v>
          </cell>
          <cell r="D512">
            <v>26.25</v>
          </cell>
          <cell r="E512">
            <v>0</v>
          </cell>
        </row>
        <row r="513">
          <cell r="A513">
            <v>22.09</v>
          </cell>
          <cell r="B513" t="str">
            <v>S4S Lumber, Kiln Dried, Guijo</v>
          </cell>
          <cell r="C513" t="str">
            <v>bd. ft.</v>
          </cell>
          <cell r="D513">
            <v>37.800000000000004</v>
          </cell>
          <cell r="E513">
            <v>0</v>
          </cell>
        </row>
        <row r="514">
          <cell r="A514">
            <v>22.1</v>
          </cell>
          <cell r="B514" t="str">
            <v>S4S Lumber, Kiln Dried, Tanguile</v>
          </cell>
          <cell r="C514" t="str">
            <v>bd. ft.</v>
          </cell>
          <cell r="D514">
            <v>22.05</v>
          </cell>
          <cell r="E514">
            <v>0</v>
          </cell>
        </row>
        <row r="515">
          <cell r="A515">
            <v>22.11</v>
          </cell>
          <cell r="B515" t="str">
            <v>S4S Lumber, Sun Dried, Tanguile</v>
          </cell>
          <cell r="C515" t="str">
            <v>bd. ft.</v>
          </cell>
          <cell r="D515">
            <v>26.25</v>
          </cell>
          <cell r="E515">
            <v>0</v>
          </cell>
        </row>
        <row r="516">
          <cell r="A516">
            <v>22.12</v>
          </cell>
          <cell r="B516" t="str">
            <v>S4S Lumber, Sun Dried, Yakal</v>
          </cell>
          <cell r="C516" t="str">
            <v>bd. ft.</v>
          </cell>
          <cell r="D516">
            <v>54.6</v>
          </cell>
          <cell r="E516">
            <v>0</v>
          </cell>
        </row>
        <row r="517">
          <cell r="A517">
            <v>22.13</v>
          </cell>
          <cell r="B517" t="str">
            <v>Plyboard, 3/4" x 4' x 8'</v>
          </cell>
          <cell r="C517" t="str">
            <v>pc.</v>
          </cell>
          <cell r="D517">
            <v>693</v>
          </cell>
          <cell r="E517">
            <v>0</v>
          </cell>
        </row>
        <row r="518">
          <cell r="A518">
            <v>22.14</v>
          </cell>
          <cell r="B518" t="str">
            <v>Plywood, Danarra</v>
          </cell>
          <cell r="C518" t="str">
            <v>pc.</v>
          </cell>
          <cell r="D518">
            <v>420</v>
          </cell>
          <cell r="E518">
            <v>0</v>
          </cell>
        </row>
        <row r="519">
          <cell r="A519">
            <v>22.15</v>
          </cell>
          <cell r="B519" t="str">
            <v>Plywood, Marine, 1/4" x 4' x 8'</v>
          </cell>
          <cell r="C519" t="str">
            <v>pc.</v>
          </cell>
          <cell r="D519">
            <v>304.5</v>
          </cell>
          <cell r="E519">
            <v>0</v>
          </cell>
        </row>
        <row r="520">
          <cell r="A520">
            <v>22.16</v>
          </cell>
          <cell r="B520" t="str">
            <v>Plywood, Marine, 1/2" x 4' x 8'</v>
          </cell>
          <cell r="C520" t="str">
            <v>pc.</v>
          </cell>
          <cell r="D520">
            <v>577.5</v>
          </cell>
          <cell r="E520">
            <v>0</v>
          </cell>
        </row>
        <row r="521">
          <cell r="A521">
            <v>22.17</v>
          </cell>
          <cell r="B521" t="str">
            <v>Plywood, Marine, 3/4" x 4' x 8'</v>
          </cell>
          <cell r="C521" t="str">
            <v>pc.</v>
          </cell>
          <cell r="D521">
            <v>997.5</v>
          </cell>
          <cell r="E521">
            <v>0</v>
          </cell>
        </row>
        <row r="522">
          <cell r="A522">
            <v>22.18</v>
          </cell>
          <cell r="B522" t="str">
            <v>Plywood, Ordinary, 1/4" x 4' x 8'</v>
          </cell>
          <cell r="C522" t="str">
            <v>pc.</v>
          </cell>
          <cell r="D522">
            <v>262.5</v>
          </cell>
          <cell r="E522">
            <v>0</v>
          </cell>
        </row>
        <row r="523">
          <cell r="A523">
            <v>22.19</v>
          </cell>
          <cell r="B523" t="str">
            <v>Plywood, Ordinary, 1/2" x 4' x 8'</v>
          </cell>
          <cell r="C523" t="str">
            <v>pc.</v>
          </cell>
          <cell r="D523">
            <v>472.5</v>
          </cell>
          <cell r="E523">
            <v>0</v>
          </cell>
        </row>
        <row r="524">
          <cell r="A524">
            <v>22.2</v>
          </cell>
          <cell r="B524" t="str">
            <v>Plywood, Ordinary, 3/4" x 4' x 8'</v>
          </cell>
          <cell r="C524" t="str">
            <v>pc.</v>
          </cell>
          <cell r="D524">
            <v>808.5</v>
          </cell>
          <cell r="E524">
            <v>0</v>
          </cell>
        </row>
        <row r="525">
          <cell r="A525">
            <v>22.21</v>
          </cell>
          <cell r="B525" t="str">
            <v>T&amp;G, 3/4" x 6"</v>
          </cell>
          <cell r="C525" t="str">
            <v>bd. ft.</v>
          </cell>
          <cell r="D525">
            <v>42</v>
          </cell>
          <cell r="E525">
            <v>0</v>
          </cell>
        </row>
        <row r="526">
          <cell r="A526">
            <v>22.22</v>
          </cell>
          <cell r="B526" t="str">
            <v>Removal of Beam (Wood)</v>
          </cell>
          <cell r="C526" t="str">
            <v>bd. ft.</v>
          </cell>
          <cell r="D526">
            <v>0</v>
          </cell>
          <cell r="E526">
            <v>0.56650000000000011</v>
          </cell>
        </row>
        <row r="527">
          <cell r="A527">
            <v>22.23</v>
          </cell>
          <cell r="B527" t="str">
            <v>Removal of Column (Wood)</v>
          </cell>
          <cell r="C527" t="str">
            <v>bd. ft.</v>
          </cell>
          <cell r="D527">
            <v>0</v>
          </cell>
          <cell r="E527">
            <v>0.36049999999999999</v>
          </cell>
        </row>
        <row r="528">
          <cell r="A528">
            <v>22.24</v>
          </cell>
          <cell r="B528" t="str">
            <v>Fabrication &amp; Installation of Beam</v>
          </cell>
          <cell r="C528" t="str">
            <v>bd. ft.</v>
          </cell>
          <cell r="D528">
            <v>0</v>
          </cell>
          <cell r="E528">
            <v>27.707000000000001</v>
          </cell>
        </row>
        <row r="529">
          <cell r="A529">
            <v>22.25</v>
          </cell>
          <cell r="B529" t="str">
            <v>Fabrication &amp; Installation of Column</v>
          </cell>
          <cell r="C529" t="str">
            <v>bd. ft.</v>
          </cell>
          <cell r="D529">
            <v>0</v>
          </cell>
          <cell r="E529">
            <v>27.707000000000001</v>
          </cell>
        </row>
        <row r="530">
          <cell r="A530">
            <v>22.26</v>
          </cell>
          <cell r="B530" t="str">
            <v>Coco Lumber</v>
          </cell>
          <cell r="C530" t="str">
            <v>bd. ft.</v>
          </cell>
          <cell r="D530">
            <v>5.7750000000000004</v>
          </cell>
          <cell r="E530">
            <v>0</v>
          </cell>
        </row>
        <row r="531">
          <cell r="A531">
            <v>30.01</v>
          </cell>
          <cell r="B531" t="str">
            <v>Standard One-Classroom School Building w/o Toilet</v>
          </cell>
          <cell r="C531" t="str">
            <v>Lot</v>
          </cell>
          <cell r="D531">
            <v>168654.15</v>
          </cell>
          <cell r="E531">
            <v>49632.507000000005</v>
          </cell>
        </row>
        <row r="532">
          <cell r="A532">
            <v>30.02</v>
          </cell>
          <cell r="B532" t="str">
            <v>Standard Two-Classroom School Building w/o Toilet</v>
          </cell>
          <cell r="C532" t="str">
            <v>Lot</v>
          </cell>
          <cell r="D532">
            <v>315637.413</v>
          </cell>
          <cell r="E532">
            <v>92887.583599999998</v>
          </cell>
        </row>
        <row r="533">
          <cell r="A533">
            <v>30.03</v>
          </cell>
          <cell r="B533" t="str">
            <v>Standard Three-Classroom School Building w/o Toilet</v>
          </cell>
          <cell r="C533" t="str">
            <v>Lot</v>
          </cell>
          <cell r="D533">
            <v>462620.67600000004</v>
          </cell>
          <cell r="E533">
            <v>136142.66020000001</v>
          </cell>
        </row>
        <row r="534">
          <cell r="A534">
            <v>30.04</v>
          </cell>
          <cell r="B534" t="str">
            <v>Standard One-Classroom School Building w/ Toilet</v>
          </cell>
          <cell r="C534" t="str">
            <v>Lot</v>
          </cell>
          <cell r="D534">
            <v>200154.15</v>
          </cell>
          <cell r="E534">
            <v>68719.59150000001</v>
          </cell>
        </row>
        <row r="535">
          <cell r="A535">
            <v>23</v>
          </cell>
          <cell r="B535" t="str">
            <v>Insulation</v>
          </cell>
          <cell r="D535">
            <v>0</v>
          </cell>
          <cell r="E535">
            <v>0</v>
          </cell>
        </row>
        <row r="536">
          <cell r="A536">
            <v>23.01</v>
          </cell>
          <cell r="B536" t="str">
            <v>White Batts Polyester Sound Absorber (25mmm), Acoustica</v>
          </cell>
          <cell r="C536" t="str">
            <v>sheet</v>
          </cell>
          <cell r="D536">
            <v>945</v>
          </cell>
          <cell r="E536">
            <v>0</v>
          </cell>
        </row>
        <row r="537">
          <cell r="A537">
            <v>23.02</v>
          </cell>
          <cell r="B537" t="str">
            <v>Attenuator Board (15mm), VyBar</v>
          </cell>
          <cell r="C537" t="str">
            <v>sheet</v>
          </cell>
          <cell r="D537">
            <v>1260</v>
          </cell>
          <cell r="E537">
            <v>0</v>
          </cell>
        </row>
        <row r="538">
          <cell r="A538">
            <v>23.03</v>
          </cell>
          <cell r="B538" t="str">
            <v>Acoustiflex Flexible Sound Barner (4mm), Acoustica</v>
          </cell>
          <cell r="C538" t="str">
            <v>roll</v>
          </cell>
          <cell r="D538">
            <v>3780</v>
          </cell>
          <cell r="E538">
            <v>0</v>
          </cell>
        </row>
        <row r="539">
          <cell r="A539">
            <v>23.04</v>
          </cell>
          <cell r="B539" t="str">
            <v>Acoustic Wall Panel (using 3/16" plywood)</v>
          </cell>
          <cell r="C539" t="str">
            <v>sq.m.</v>
          </cell>
          <cell r="D539">
            <v>1260</v>
          </cell>
          <cell r="E539">
            <v>0</v>
          </cell>
        </row>
        <row r="540">
          <cell r="A540">
            <v>23.05</v>
          </cell>
          <cell r="B540" t="str">
            <v>Acoustic Wall Panel (using 1"x2" wooden frame)</v>
          </cell>
          <cell r="C540" t="str">
            <v>sq.m.</v>
          </cell>
          <cell r="D540">
            <v>1575</v>
          </cell>
          <cell r="E540">
            <v>0</v>
          </cell>
        </row>
        <row r="541">
          <cell r="A541">
            <v>24</v>
          </cell>
          <cell r="B541" t="str">
            <v>Waterproofing</v>
          </cell>
          <cell r="C541" t="str">
            <v>sq.m.</v>
          </cell>
          <cell r="D541">
            <v>210</v>
          </cell>
          <cell r="E541">
            <v>90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W"/>
      <sheetName val="Lupang Pangako"/>
      <sheetName val="Database"/>
      <sheetName val="Sheet1"/>
      <sheetName val="Sheet2"/>
      <sheetName val="Sheet3"/>
      <sheetName val="SUMMARY"/>
      <sheetName val="Lupang_Pangako"/>
      <sheetName val="Max"/>
      <sheetName val="Lupang_Pangako6"/>
      <sheetName val="Lupang_Pangako1"/>
      <sheetName val="Lupang_Pangako4"/>
      <sheetName val="Lupang_Pangako2"/>
      <sheetName val="Lupang_Pangako3"/>
      <sheetName val="Lupang_Pangako5"/>
      <sheetName val="Lupang_Pangako7"/>
      <sheetName val="Lupang_Pangako8"/>
      <sheetName val="Lupang_Pangako10"/>
      <sheetName val="Lupang_Pangako9"/>
      <sheetName val="Target for 2019"/>
      <sheetName val="Per Program"/>
      <sheetName val="REPAIR 2017"/>
      <sheetName val="Repair 2018"/>
      <sheetName val="REPAIR 2019"/>
      <sheetName val="Electrification 2018"/>
      <sheetName val="buhelebongES"/>
      <sheetName val="EDU4"/>
      <sheetName val="dbase"/>
    </sheetNames>
    <sheetDataSet>
      <sheetData sheetId="0" refreshError="1"/>
      <sheetData sheetId="1"/>
      <sheetData sheetId="2" refreshError="1">
        <row r="3">
          <cell r="A3" t="str">
            <v>Item
No.</v>
          </cell>
          <cell r="B3" t="str">
            <v>Item Description</v>
          </cell>
          <cell r="C3" t="str">
            <v>Unit</v>
          </cell>
          <cell r="D3" t="str">
            <v>Material</v>
          </cell>
          <cell r="E3" t="str">
            <v>Labor</v>
          </cell>
        </row>
        <row r="4">
          <cell r="D4" t="str">
            <v>Unit Cost (factored)</v>
          </cell>
        </row>
        <row r="5">
          <cell r="A5">
            <v>1</v>
          </cell>
          <cell r="B5" t="str">
            <v>Aggregates</v>
          </cell>
        </row>
        <row r="6">
          <cell r="A6" t="str">
            <v>1a</v>
          </cell>
          <cell r="B6" t="str">
            <v>Excavation (manual), common earth</v>
          </cell>
          <cell r="C6" t="str">
            <v>cu. m.</v>
          </cell>
          <cell r="D6">
            <v>0</v>
          </cell>
          <cell r="E6">
            <v>250</v>
          </cell>
        </row>
        <row r="7">
          <cell r="A7" t="str">
            <v>1b</v>
          </cell>
          <cell r="B7" t="str">
            <v>Excavation (manual), rock</v>
          </cell>
          <cell r="C7" t="str">
            <v>cu. m.</v>
          </cell>
          <cell r="D7">
            <v>0</v>
          </cell>
          <cell r="E7">
            <v>609.87330000000009</v>
          </cell>
        </row>
        <row r="8">
          <cell r="A8" t="str">
            <v>1c</v>
          </cell>
          <cell r="B8" t="str">
            <v>Excavation (machine)</v>
          </cell>
          <cell r="C8" t="str">
            <v>cu. m.</v>
          </cell>
          <cell r="D8">
            <v>0</v>
          </cell>
          <cell r="E8">
            <v>618</v>
          </cell>
        </row>
        <row r="9">
          <cell r="A9" t="str">
            <v>1d</v>
          </cell>
          <cell r="B9" t="str">
            <v>Backfilling, common earth</v>
          </cell>
          <cell r="C9" t="str">
            <v>cu. m.</v>
          </cell>
          <cell r="D9">
            <v>0</v>
          </cell>
          <cell r="E9">
            <v>18.993200000000002</v>
          </cell>
        </row>
        <row r="10">
          <cell r="A10" t="str">
            <v>1e</v>
          </cell>
          <cell r="B10" t="str">
            <v>Backfilling, gravel fill</v>
          </cell>
          <cell r="C10" t="str">
            <v>cu. m.</v>
          </cell>
          <cell r="D10">
            <v>0</v>
          </cell>
          <cell r="E10">
            <v>200</v>
          </cell>
        </row>
        <row r="11">
          <cell r="A11" t="str">
            <v>1f</v>
          </cell>
          <cell r="B11" t="str">
            <v>Backfilling, escombro</v>
          </cell>
          <cell r="C11" t="str">
            <v>cu. m.</v>
          </cell>
          <cell r="D11">
            <v>0</v>
          </cell>
          <cell r="E11">
            <v>4.8513000000000002</v>
          </cell>
        </row>
        <row r="12">
          <cell r="A12" t="str">
            <v>1g</v>
          </cell>
          <cell r="B12" t="str">
            <v>Compaction (mechanical)</v>
          </cell>
          <cell r="C12" t="str">
            <v>cu. m.</v>
          </cell>
          <cell r="D12">
            <v>0</v>
          </cell>
          <cell r="E12">
            <v>20.435200000000002</v>
          </cell>
        </row>
        <row r="13">
          <cell r="A13" t="str">
            <v>1h</v>
          </cell>
          <cell r="B13" t="str">
            <v>Disposal of soil</v>
          </cell>
          <cell r="C13" t="str">
            <v>cu. m.</v>
          </cell>
          <cell r="D13">
            <v>0</v>
          </cell>
          <cell r="E13">
            <v>39.284199999999998</v>
          </cell>
        </row>
        <row r="14">
          <cell r="A14" t="str">
            <v>1i</v>
          </cell>
          <cell r="B14" t="str">
            <v>Hauling of soil</v>
          </cell>
          <cell r="C14" t="str">
            <v>cu. m.</v>
          </cell>
          <cell r="D14">
            <v>0</v>
          </cell>
          <cell r="E14">
            <v>23.175000000000001</v>
          </cell>
        </row>
        <row r="15">
          <cell r="A15">
            <v>1.01</v>
          </cell>
          <cell r="B15" t="str">
            <v>3/4" Crushed Gravel</v>
          </cell>
          <cell r="C15" t="str">
            <v>cu. m.</v>
          </cell>
          <cell r="D15">
            <v>577.5</v>
          </cell>
          <cell r="E15">
            <v>0</v>
          </cell>
        </row>
        <row r="16">
          <cell r="A16">
            <v>1.02</v>
          </cell>
          <cell r="B16" t="str">
            <v>3/8" Crushed Gravel</v>
          </cell>
          <cell r="C16" t="str">
            <v>cu. m.</v>
          </cell>
          <cell r="D16">
            <v>525</v>
          </cell>
          <cell r="E16">
            <v>0</v>
          </cell>
        </row>
        <row r="17">
          <cell r="A17">
            <v>1.03</v>
          </cell>
          <cell r="B17" t="str">
            <v>G-1 Crushed Gravel</v>
          </cell>
          <cell r="C17" t="str">
            <v>cu. m.</v>
          </cell>
          <cell r="D17">
            <v>600</v>
          </cell>
          <cell r="E17">
            <v>0</v>
          </cell>
        </row>
        <row r="18">
          <cell r="A18">
            <v>1.04</v>
          </cell>
          <cell r="B18" t="str">
            <v>Lastillas</v>
          </cell>
          <cell r="C18" t="str">
            <v>cu. m.</v>
          </cell>
          <cell r="D18">
            <v>294</v>
          </cell>
          <cell r="E18">
            <v>0</v>
          </cell>
        </row>
        <row r="19">
          <cell r="A19">
            <v>1.05</v>
          </cell>
          <cell r="B19" t="str">
            <v>Washed Sand</v>
          </cell>
          <cell r="C19" t="str">
            <v>cu. m.</v>
          </cell>
          <cell r="D19">
            <v>500</v>
          </cell>
          <cell r="E19">
            <v>0</v>
          </cell>
        </row>
        <row r="20">
          <cell r="A20">
            <v>1.06</v>
          </cell>
          <cell r="B20" t="str">
            <v>White Sand (Ordinary)</v>
          </cell>
          <cell r="C20" t="str">
            <v>cu. m.</v>
          </cell>
          <cell r="D20">
            <v>22</v>
          </cell>
          <cell r="E20">
            <v>0</v>
          </cell>
        </row>
        <row r="21">
          <cell r="A21">
            <v>1.07</v>
          </cell>
          <cell r="B21" t="str">
            <v>Select Fill</v>
          </cell>
          <cell r="C21" t="str">
            <v>cu. m.</v>
          </cell>
          <cell r="D21">
            <v>126</v>
          </cell>
          <cell r="E21">
            <v>0</v>
          </cell>
        </row>
        <row r="22">
          <cell r="A22">
            <v>1.08</v>
          </cell>
          <cell r="B22" t="str">
            <v>Clearing and Grubbing</v>
          </cell>
          <cell r="C22" t="str">
            <v>sq.m.</v>
          </cell>
          <cell r="D22">
            <v>0</v>
          </cell>
          <cell r="E22">
            <v>10.3</v>
          </cell>
        </row>
        <row r="23">
          <cell r="A23">
            <v>3</v>
          </cell>
          <cell r="B23" t="str">
            <v>Cement</v>
          </cell>
          <cell r="D23">
            <v>0</v>
          </cell>
          <cell r="E23">
            <v>0</v>
          </cell>
        </row>
        <row r="24">
          <cell r="A24">
            <v>3.01</v>
          </cell>
          <cell r="B24" t="str">
            <v>Colored Cement</v>
          </cell>
          <cell r="C24" t="str">
            <v>kg.</v>
          </cell>
          <cell r="D24">
            <v>28.35</v>
          </cell>
          <cell r="E24">
            <v>0</v>
          </cell>
        </row>
        <row r="25">
          <cell r="A25">
            <v>3.02</v>
          </cell>
          <cell r="B25" t="str">
            <v>Portland Type 1, 40-kg/bag</v>
          </cell>
          <cell r="C25" t="str">
            <v>bag</v>
          </cell>
          <cell r="D25">
            <v>130</v>
          </cell>
          <cell r="E25">
            <v>0</v>
          </cell>
        </row>
        <row r="26">
          <cell r="A26">
            <v>3.03</v>
          </cell>
          <cell r="B26" t="str">
            <v>Pozzolan 40-kg/bag</v>
          </cell>
          <cell r="C26" t="str">
            <v>bag</v>
          </cell>
          <cell r="D26">
            <v>105</v>
          </cell>
          <cell r="E26">
            <v>0</v>
          </cell>
        </row>
        <row r="27">
          <cell r="A27">
            <v>4</v>
          </cell>
          <cell r="B27" t="str">
            <v>Concrete</v>
          </cell>
          <cell r="D27">
            <v>0</v>
          </cell>
          <cell r="E27">
            <v>0</v>
          </cell>
        </row>
        <row r="28">
          <cell r="A28" t="str">
            <v>4a</v>
          </cell>
          <cell r="B28" t="str">
            <v>Concreting of column (exterior)</v>
          </cell>
          <cell r="C28" t="str">
            <v>cu. m.</v>
          </cell>
          <cell r="D28">
            <v>0</v>
          </cell>
          <cell r="E28">
            <v>462.21250000000003</v>
          </cell>
        </row>
        <row r="29">
          <cell r="A29" t="str">
            <v>4b</v>
          </cell>
          <cell r="B29" t="str">
            <v>Concreting of column (interior)</v>
          </cell>
          <cell r="C29" t="str">
            <v>cu. m.</v>
          </cell>
          <cell r="D29">
            <v>0</v>
          </cell>
          <cell r="E29">
            <v>462.21250000000003</v>
          </cell>
        </row>
        <row r="30">
          <cell r="A30" t="str">
            <v>4c</v>
          </cell>
          <cell r="B30" t="str">
            <v>Concreting of beams/girders</v>
          </cell>
          <cell r="C30" t="str">
            <v>cu. m.</v>
          </cell>
          <cell r="D30">
            <v>0</v>
          </cell>
          <cell r="E30">
            <v>554.65499999999997</v>
          </cell>
        </row>
        <row r="31">
          <cell r="A31" t="str">
            <v>4d</v>
          </cell>
          <cell r="B31" t="str">
            <v>Concreting of floor slab (elevated)</v>
          </cell>
          <cell r="C31" t="str">
            <v>cu. m.</v>
          </cell>
          <cell r="D31">
            <v>0</v>
          </cell>
          <cell r="E31">
            <v>116.57540000000002</v>
          </cell>
        </row>
        <row r="32">
          <cell r="A32" t="str">
            <v>4e</v>
          </cell>
          <cell r="B32" t="str">
            <v>Concreting of floor slab (ground)</v>
          </cell>
          <cell r="C32" t="str">
            <v>cu. m.</v>
          </cell>
          <cell r="D32">
            <v>0</v>
          </cell>
          <cell r="E32">
            <v>900</v>
          </cell>
        </row>
        <row r="33">
          <cell r="A33" t="str">
            <v>4f</v>
          </cell>
          <cell r="B33" t="str">
            <v>Concreting of footing</v>
          </cell>
          <cell r="C33" t="str">
            <v>cu. m.</v>
          </cell>
          <cell r="D33">
            <v>0</v>
          </cell>
          <cell r="E33">
            <v>117.34790000000001</v>
          </cell>
        </row>
        <row r="34">
          <cell r="A34" t="str">
            <v>4g</v>
          </cell>
          <cell r="B34" t="str">
            <v>CHB laying, 4" thick</v>
          </cell>
          <cell r="C34" t="str">
            <v>pc.</v>
          </cell>
          <cell r="D34">
            <v>0</v>
          </cell>
          <cell r="E34">
            <v>7</v>
          </cell>
        </row>
        <row r="35">
          <cell r="A35" t="str">
            <v>4h</v>
          </cell>
          <cell r="B35" t="str">
            <v>CHB laying, 6" thick</v>
          </cell>
          <cell r="C35" t="str">
            <v>pc.</v>
          </cell>
          <cell r="D35">
            <v>0</v>
          </cell>
          <cell r="E35">
            <v>8</v>
          </cell>
        </row>
        <row r="36">
          <cell r="A36" t="str">
            <v>4i</v>
          </cell>
          <cell r="B36" t="str">
            <v>Demolition of elevated slab</v>
          </cell>
          <cell r="C36" t="str">
            <v>cu. m.</v>
          </cell>
          <cell r="D36">
            <v>0</v>
          </cell>
          <cell r="E36">
            <v>475.57160000000005</v>
          </cell>
        </row>
        <row r="37">
          <cell r="A37" t="str">
            <v>4j</v>
          </cell>
          <cell r="B37" t="str">
            <v>Demolition of solid masonry walls</v>
          </cell>
          <cell r="C37" t="str">
            <v>cu. m.</v>
          </cell>
          <cell r="D37">
            <v>0</v>
          </cell>
          <cell r="E37">
            <v>100</v>
          </cell>
        </row>
        <row r="38">
          <cell r="A38" t="str">
            <v>4k</v>
          </cell>
          <cell r="B38" t="str">
            <v>Demolition of reinforced concrete</v>
          </cell>
          <cell r="C38" t="str">
            <v>cu. m.</v>
          </cell>
          <cell r="D38">
            <v>0</v>
          </cell>
          <cell r="E38">
            <v>2000</v>
          </cell>
        </row>
        <row r="39">
          <cell r="A39" t="str">
            <v>4l</v>
          </cell>
          <cell r="B39" t="str">
            <v>Plastering</v>
          </cell>
          <cell r="C39" t="str">
            <v>sq.m.</v>
          </cell>
          <cell r="D39">
            <v>0</v>
          </cell>
          <cell r="E39">
            <v>50</v>
          </cell>
        </row>
        <row r="40">
          <cell r="A40" t="str">
            <v>4m</v>
          </cell>
          <cell r="B40" t="str">
            <v>Topping</v>
          </cell>
          <cell r="C40" t="str">
            <v>sq.m.</v>
          </cell>
          <cell r="D40">
            <v>0</v>
          </cell>
          <cell r="E40">
            <v>40</v>
          </cell>
        </row>
        <row r="41">
          <cell r="A41">
            <v>4.01</v>
          </cell>
          <cell r="B41" t="str">
            <v>CHB (non-load bearing), 4" x 8" x 16"</v>
          </cell>
          <cell r="C41" t="str">
            <v>pc.</v>
          </cell>
          <cell r="D41">
            <v>6</v>
          </cell>
          <cell r="E41">
            <v>0</v>
          </cell>
        </row>
        <row r="42">
          <cell r="A42">
            <v>4.0199999999999996</v>
          </cell>
          <cell r="B42" t="str">
            <v>CHB (non-load bearing), 6" x 8" x 16"</v>
          </cell>
          <cell r="C42" t="str">
            <v>pc.</v>
          </cell>
          <cell r="D42">
            <v>7.3500000000000005</v>
          </cell>
          <cell r="E42">
            <v>0</v>
          </cell>
        </row>
        <row r="43">
          <cell r="A43">
            <v>4.03</v>
          </cell>
          <cell r="B43" t="str">
            <v>Concrete Pipes Non-Reinforced,  6" dia.</v>
          </cell>
          <cell r="C43" t="str">
            <v>lm</v>
          </cell>
          <cell r="D43">
            <v>110.25</v>
          </cell>
          <cell r="E43">
            <v>0</v>
          </cell>
        </row>
        <row r="44">
          <cell r="A44">
            <v>4.04</v>
          </cell>
          <cell r="B44" t="str">
            <v>Concrete Pipes Non-Reinforced,  8" dia.</v>
          </cell>
          <cell r="C44" t="str">
            <v>lm</v>
          </cell>
          <cell r="D44">
            <v>147</v>
          </cell>
          <cell r="E44">
            <v>0</v>
          </cell>
        </row>
        <row r="45">
          <cell r="A45">
            <v>4.05</v>
          </cell>
          <cell r="B45" t="str">
            <v>Concrete Pipes Non-Reinforced, 10" dia.</v>
          </cell>
          <cell r="C45" t="str">
            <v>lm</v>
          </cell>
          <cell r="D45">
            <v>178.5</v>
          </cell>
          <cell r="E45">
            <v>0</v>
          </cell>
        </row>
        <row r="46">
          <cell r="A46">
            <v>4.0599999999999996</v>
          </cell>
          <cell r="B46" t="str">
            <v>Concrete Pipes Non-Reinforced, 12" dia.</v>
          </cell>
          <cell r="C46" t="str">
            <v>lm</v>
          </cell>
          <cell r="D46">
            <v>336</v>
          </cell>
          <cell r="E46">
            <v>0</v>
          </cell>
        </row>
        <row r="47">
          <cell r="A47">
            <v>4.07</v>
          </cell>
          <cell r="B47" t="str">
            <v>Concrete Pipes Non-Reinforced, 15" dia.</v>
          </cell>
          <cell r="C47" t="str">
            <v>lm</v>
          </cell>
          <cell r="D47">
            <v>409.5</v>
          </cell>
          <cell r="E47">
            <v>0</v>
          </cell>
        </row>
        <row r="48">
          <cell r="A48">
            <v>4.08</v>
          </cell>
          <cell r="B48" t="str">
            <v>Concrete Pipes Non-Reinforced, 18" dia.</v>
          </cell>
          <cell r="C48" t="str">
            <v>lm</v>
          </cell>
          <cell r="D48">
            <v>472.5</v>
          </cell>
          <cell r="E48">
            <v>0</v>
          </cell>
        </row>
        <row r="49">
          <cell r="A49">
            <v>4.09</v>
          </cell>
          <cell r="B49" t="str">
            <v>Concrete Pipes Reinforced, 18" dia.</v>
          </cell>
          <cell r="C49" t="str">
            <v>lm</v>
          </cell>
          <cell r="D49">
            <v>525</v>
          </cell>
          <cell r="E49">
            <v>0</v>
          </cell>
        </row>
        <row r="50">
          <cell r="A50">
            <v>4.0999999999999996</v>
          </cell>
          <cell r="B50" t="str">
            <v>Concrete Pipes Reinforced, 24" dia.</v>
          </cell>
          <cell r="C50" t="str">
            <v>lm</v>
          </cell>
          <cell r="D50">
            <v>787.5</v>
          </cell>
          <cell r="E50">
            <v>0</v>
          </cell>
        </row>
        <row r="51">
          <cell r="A51">
            <v>4.1100000000000003</v>
          </cell>
          <cell r="B51" t="str">
            <v>Concrete Pipes Reinforced, 36" dia.</v>
          </cell>
          <cell r="C51" t="str">
            <v>lm</v>
          </cell>
          <cell r="D51">
            <v>1260</v>
          </cell>
          <cell r="E51">
            <v>0</v>
          </cell>
        </row>
        <row r="52">
          <cell r="A52">
            <v>4.12</v>
          </cell>
          <cell r="B52" t="str">
            <v>Concrete Pipes Reinforced, 42" dia.</v>
          </cell>
          <cell r="C52" t="str">
            <v>lm</v>
          </cell>
          <cell r="D52">
            <v>1995</v>
          </cell>
          <cell r="E52">
            <v>0</v>
          </cell>
        </row>
        <row r="53">
          <cell r="A53">
            <v>4.13</v>
          </cell>
          <cell r="B53" t="str">
            <v>RMC w/o Pump, Delivered, 28 days, 3/4", 2500 psi</v>
          </cell>
          <cell r="C53" t="str">
            <v>cu. m.</v>
          </cell>
          <cell r="D53">
            <v>1732.5</v>
          </cell>
          <cell r="E53">
            <v>0</v>
          </cell>
        </row>
        <row r="54">
          <cell r="A54">
            <v>4.1399999999999997</v>
          </cell>
          <cell r="B54" t="str">
            <v>RMC w/o Pump, Delivered, 28 days, 3/4", 3000 psi</v>
          </cell>
          <cell r="C54" t="str">
            <v>cu. m.</v>
          </cell>
          <cell r="D54">
            <v>1837.5</v>
          </cell>
          <cell r="E54">
            <v>0</v>
          </cell>
        </row>
        <row r="55">
          <cell r="A55">
            <v>4.1500000000000004</v>
          </cell>
          <cell r="B55" t="str">
            <v>RMC w/o Pump, Delivered, 28 days, 3/4", 4000 psi</v>
          </cell>
          <cell r="C55" t="str">
            <v>cu. m.</v>
          </cell>
          <cell r="D55">
            <v>2299.5</v>
          </cell>
          <cell r="E55">
            <v>0</v>
          </cell>
        </row>
        <row r="56">
          <cell r="A56">
            <v>5</v>
          </cell>
          <cell r="B56" t="str">
            <v>Doors and Windows</v>
          </cell>
          <cell r="D56">
            <v>0</v>
          </cell>
          <cell r="E56">
            <v>0</v>
          </cell>
        </row>
        <row r="57">
          <cell r="A57" t="str">
            <v>5a</v>
          </cell>
          <cell r="B57" t="str">
            <v>Installation of Door</v>
          </cell>
          <cell r="C57" t="str">
            <v>sq.m.</v>
          </cell>
          <cell r="D57">
            <v>0</v>
          </cell>
          <cell r="E57">
            <v>180</v>
          </cell>
        </row>
        <row r="58">
          <cell r="A58" t="str">
            <v>5b</v>
          </cell>
          <cell r="B58" t="str">
            <v>Installation of Door Lockset</v>
          </cell>
          <cell r="C58" t="str">
            <v>set</v>
          </cell>
          <cell r="D58">
            <v>0</v>
          </cell>
          <cell r="E58">
            <v>200</v>
          </cell>
        </row>
        <row r="59">
          <cell r="A59" t="str">
            <v>5c</v>
          </cell>
          <cell r="B59" t="str">
            <v>Installation of Window Panel (Wood)</v>
          </cell>
          <cell r="C59" t="str">
            <v>sq.m.</v>
          </cell>
          <cell r="D59">
            <v>0</v>
          </cell>
          <cell r="E59">
            <v>108.7371</v>
          </cell>
        </row>
        <row r="60">
          <cell r="A60" t="str">
            <v>5d</v>
          </cell>
          <cell r="B60" t="str">
            <v>Installation of Door/Window Jamb</v>
          </cell>
          <cell r="C60" t="str">
            <v>set</v>
          </cell>
          <cell r="D60">
            <v>0</v>
          </cell>
          <cell r="E60">
            <v>500</v>
          </cell>
        </row>
        <row r="61">
          <cell r="A61" t="str">
            <v>5e</v>
          </cell>
          <cell r="B61" t="str">
            <v>Removal of Door/Window jamb</v>
          </cell>
          <cell r="C61" t="str">
            <v>m</v>
          </cell>
          <cell r="D61">
            <v>0</v>
          </cell>
          <cell r="E61">
            <v>10</v>
          </cell>
        </row>
        <row r="62">
          <cell r="A62" t="str">
            <v>5f</v>
          </cell>
          <cell r="B62" t="str">
            <v>Repair of Door/Window Jamb</v>
          </cell>
          <cell r="C62" t="str">
            <v>bd. ft.</v>
          </cell>
          <cell r="D62">
            <v>0</v>
          </cell>
          <cell r="E62">
            <v>20.558800000000002</v>
          </cell>
        </row>
        <row r="63">
          <cell r="A63" t="str">
            <v>5g</v>
          </cell>
          <cell r="B63" t="str">
            <v>Installation of Door/Window Jamb</v>
          </cell>
          <cell r="C63" t="str">
            <v>bd. ft.</v>
          </cell>
          <cell r="D63">
            <v>0</v>
          </cell>
          <cell r="E63">
            <v>500</v>
          </cell>
        </row>
        <row r="64">
          <cell r="A64" t="str">
            <v>5h</v>
          </cell>
          <cell r="B64" t="str">
            <v>Removal of Door</v>
          </cell>
          <cell r="C64" t="str">
            <v>sq. m.</v>
          </cell>
          <cell r="D64">
            <v>0</v>
          </cell>
          <cell r="E64">
            <v>20</v>
          </cell>
        </row>
        <row r="65">
          <cell r="A65" t="str">
            <v>5i</v>
          </cell>
          <cell r="B65" t="str">
            <v>Removal of Window Frame w/ Blades</v>
          </cell>
          <cell r="C65" t="str">
            <v>sq. m.</v>
          </cell>
          <cell r="D65">
            <v>0</v>
          </cell>
          <cell r="E65">
            <v>40</v>
          </cell>
        </row>
        <row r="66">
          <cell r="A66" t="str">
            <v>5i1</v>
          </cell>
          <cell r="B66" t="str">
            <v>Removal of Window Panel (Wood)</v>
          </cell>
          <cell r="C66" t="str">
            <v>sq. m.</v>
          </cell>
          <cell r="D66">
            <v>0</v>
          </cell>
          <cell r="E66">
            <v>9.6820000000000004</v>
          </cell>
        </row>
        <row r="67">
          <cell r="A67" t="str">
            <v>5j</v>
          </cell>
          <cell r="B67" t="str">
            <v>Fab. &amp; Inst. of Steel Casement w/ Grill</v>
          </cell>
          <cell r="C67" t="str">
            <v>sq.m.</v>
          </cell>
          <cell r="D67">
            <v>0</v>
          </cell>
          <cell r="E67">
            <v>130</v>
          </cell>
        </row>
        <row r="68">
          <cell r="A68" t="str">
            <v>5k</v>
          </cell>
          <cell r="B68" t="str">
            <v>Fab. &amp; Inst. of Steel Casement w/o Grill</v>
          </cell>
          <cell r="C68" t="str">
            <v>sq.m.</v>
          </cell>
          <cell r="D68">
            <v>0</v>
          </cell>
          <cell r="E68">
            <v>376.8152</v>
          </cell>
        </row>
        <row r="69">
          <cell r="A69" t="str">
            <v>5l</v>
          </cell>
          <cell r="B69" t="str">
            <v>Repair of Window Blades</v>
          </cell>
          <cell r="C69" t="str">
            <v>sq.m.</v>
          </cell>
          <cell r="D69">
            <v>0</v>
          </cell>
          <cell r="E69">
            <v>108.7371</v>
          </cell>
        </row>
        <row r="70">
          <cell r="A70">
            <v>5.01</v>
          </cell>
          <cell r="B70" t="str">
            <v>Flush Door, 0.60m x 2.10m</v>
          </cell>
          <cell r="C70" t="str">
            <v>pc.</v>
          </cell>
          <cell r="D70">
            <v>945</v>
          </cell>
          <cell r="E70">
            <v>0</v>
          </cell>
        </row>
        <row r="71">
          <cell r="A71">
            <v>5.0199999999999996</v>
          </cell>
          <cell r="B71" t="str">
            <v>Flush Door, 0.70m x 2.10m</v>
          </cell>
          <cell r="C71" t="str">
            <v>pc.</v>
          </cell>
          <cell r="D71">
            <v>997.5</v>
          </cell>
          <cell r="E71">
            <v>0</v>
          </cell>
        </row>
        <row r="72">
          <cell r="A72">
            <v>5.03</v>
          </cell>
          <cell r="B72" t="str">
            <v>Flush Door, 0.80m x 2.10m, Plain</v>
          </cell>
          <cell r="C72" t="str">
            <v>pc.</v>
          </cell>
          <cell r="D72">
            <v>997.5</v>
          </cell>
          <cell r="E72">
            <v>0</v>
          </cell>
        </row>
        <row r="73">
          <cell r="A73">
            <v>5.04</v>
          </cell>
          <cell r="B73" t="str">
            <v>Flush Door, 0.90m x 2.10m, Plain</v>
          </cell>
          <cell r="C73" t="str">
            <v>pc.</v>
          </cell>
          <cell r="D73">
            <v>840</v>
          </cell>
          <cell r="E73">
            <v>0</v>
          </cell>
        </row>
        <row r="74">
          <cell r="A74">
            <v>5.05</v>
          </cell>
          <cell r="B74" t="str">
            <v>Flush Door, 0.90m x 2.10m, (1-Face)</v>
          </cell>
          <cell r="C74" t="str">
            <v>pc.</v>
          </cell>
          <cell r="D74">
            <v>1575</v>
          </cell>
          <cell r="E74">
            <v>0</v>
          </cell>
        </row>
        <row r="75">
          <cell r="A75">
            <v>5.0599999999999996</v>
          </cell>
          <cell r="B75" t="str">
            <v>Window Steel Frame w/ grill</v>
          </cell>
          <cell r="C75" t="str">
            <v>sq. ft.</v>
          </cell>
          <cell r="D75">
            <v>94.5</v>
          </cell>
          <cell r="E75">
            <v>0</v>
          </cell>
        </row>
        <row r="76">
          <cell r="A76">
            <v>5.07</v>
          </cell>
          <cell r="B76" t="str">
            <v>Window Steel Frame w/o grill</v>
          </cell>
          <cell r="C76" t="str">
            <v>sq. ft.</v>
          </cell>
          <cell r="D76">
            <v>78.75</v>
          </cell>
          <cell r="E76">
            <v>0</v>
          </cell>
        </row>
        <row r="77">
          <cell r="A77">
            <v>5.08</v>
          </cell>
          <cell r="B77" t="str">
            <v>Window Frame w/ Jalousies</v>
          </cell>
          <cell r="C77" t="str">
            <v>sq. m.</v>
          </cell>
          <cell r="D77">
            <v>958.65000000000009</v>
          </cell>
          <cell r="E77">
            <v>0</v>
          </cell>
        </row>
        <row r="78">
          <cell r="A78">
            <v>5.09</v>
          </cell>
          <cell r="B78" t="str">
            <v>Window Panel (Wood)</v>
          </cell>
          <cell r="C78" t="str">
            <v>sq. m.</v>
          </cell>
          <cell r="D78">
            <v>619.5</v>
          </cell>
          <cell r="E78">
            <v>0</v>
          </cell>
        </row>
        <row r="79">
          <cell r="A79">
            <v>5.0999999999999996</v>
          </cell>
          <cell r="B79" t="str">
            <v>Installation of Windows Grill</v>
          </cell>
          <cell r="C79" t="str">
            <v>kg.</v>
          </cell>
          <cell r="D79">
            <v>0</v>
          </cell>
          <cell r="E79">
            <v>6.6950000000000003</v>
          </cell>
        </row>
        <row r="80">
          <cell r="A80">
            <v>5.1100000000000003</v>
          </cell>
          <cell r="B80" t="str">
            <v>Panel Door</v>
          </cell>
          <cell r="C80" t="str">
            <v>pc.</v>
          </cell>
          <cell r="D80">
            <v>2700</v>
          </cell>
          <cell r="E80">
            <v>0</v>
          </cell>
        </row>
        <row r="81">
          <cell r="A81">
            <v>5.12</v>
          </cell>
          <cell r="B81" t="str">
            <v>Steel Casement w/ Grill</v>
          </cell>
          <cell r="C81" t="str">
            <v>sq.m.</v>
          </cell>
          <cell r="D81">
            <v>1200</v>
          </cell>
          <cell r="E81">
            <v>0</v>
          </cell>
        </row>
        <row r="82">
          <cell r="A82">
            <v>5.13</v>
          </cell>
          <cell r="B82" t="str">
            <v>Steel Casement w/o Grill</v>
          </cell>
          <cell r="C82" t="str">
            <v>sq.m.</v>
          </cell>
          <cell r="D82">
            <v>575.98799999999994</v>
          </cell>
          <cell r="E82">
            <v>0</v>
          </cell>
        </row>
        <row r="83">
          <cell r="A83">
            <v>6</v>
          </cell>
          <cell r="B83" t="str">
            <v>Electrical Fixtures</v>
          </cell>
          <cell r="D83">
            <v>0</v>
          </cell>
          <cell r="E83">
            <v>0</v>
          </cell>
        </row>
        <row r="84">
          <cell r="A84">
            <v>6.01</v>
          </cell>
          <cell r="B84" t="str">
            <v>Bulb, 15   Watts</v>
          </cell>
          <cell r="C84" t="str">
            <v>pc.</v>
          </cell>
          <cell r="D84">
            <v>18.900000000000002</v>
          </cell>
          <cell r="E84">
            <v>0</v>
          </cell>
        </row>
        <row r="85">
          <cell r="A85">
            <v>6.02</v>
          </cell>
          <cell r="B85" t="str">
            <v>Bulb, 75   Watts</v>
          </cell>
          <cell r="C85" t="str">
            <v>pc.</v>
          </cell>
          <cell r="D85">
            <v>26.25</v>
          </cell>
          <cell r="E85">
            <v>0</v>
          </cell>
        </row>
        <row r="86">
          <cell r="A86">
            <v>6.03</v>
          </cell>
          <cell r="B86" t="str">
            <v>Bulb, 100 Watts</v>
          </cell>
          <cell r="C86" t="str">
            <v>pc.</v>
          </cell>
          <cell r="D86">
            <v>40</v>
          </cell>
          <cell r="E86">
            <v>0</v>
          </cell>
        </row>
        <row r="87">
          <cell r="A87">
            <v>6.04</v>
          </cell>
          <cell r="B87" t="str">
            <v>Flourescent Lamp, 20 Watts</v>
          </cell>
          <cell r="C87" t="str">
            <v>pc.</v>
          </cell>
          <cell r="D87">
            <v>57.75</v>
          </cell>
          <cell r="E87">
            <v>0</v>
          </cell>
        </row>
        <row r="88">
          <cell r="A88">
            <v>6.05</v>
          </cell>
          <cell r="B88" t="str">
            <v>Flourescent Lamp, 40 Watts</v>
          </cell>
          <cell r="C88" t="str">
            <v>pc.</v>
          </cell>
          <cell r="D88">
            <v>80</v>
          </cell>
          <cell r="E88">
            <v>0</v>
          </cell>
        </row>
        <row r="89">
          <cell r="A89" t="str">
            <v>6.05A</v>
          </cell>
          <cell r="B89" t="str">
            <v>Flourescent Lamp, 40 Watts w/ Housing</v>
          </cell>
          <cell r="C89" t="str">
            <v>pc.</v>
          </cell>
          <cell r="D89">
            <v>210</v>
          </cell>
        </row>
        <row r="90">
          <cell r="A90">
            <v>6.06</v>
          </cell>
          <cell r="B90" t="str">
            <v>Flourescent Housing/Base 40 Watts (single)</v>
          </cell>
          <cell r="C90" t="str">
            <v>pc.</v>
          </cell>
          <cell r="D90">
            <v>200</v>
          </cell>
          <cell r="E90">
            <v>0</v>
          </cell>
        </row>
        <row r="91">
          <cell r="A91">
            <v>6.07</v>
          </cell>
          <cell r="B91" t="str">
            <v>Flourescent Housing/Base 40 Watts (double)</v>
          </cell>
          <cell r="C91" t="str">
            <v>pc.</v>
          </cell>
          <cell r="D91">
            <v>409.5</v>
          </cell>
          <cell r="E91">
            <v>0</v>
          </cell>
        </row>
        <row r="92">
          <cell r="A92">
            <v>6.08</v>
          </cell>
          <cell r="B92" t="str">
            <v>Flourescent Lamp 2 x 40W industrial type</v>
          </cell>
          <cell r="C92" t="str">
            <v>set</v>
          </cell>
          <cell r="D92">
            <v>2940</v>
          </cell>
          <cell r="E92">
            <v>0</v>
          </cell>
        </row>
        <row r="93">
          <cell r="A93">
            <v>6.09</v>
          </cell>
          <cell r="B93" t="str">
            <v>Flourescent Lamp 40W industrial type</v>
          </cell>
          <cell r="C93" t="str">
            <v>set</v>
          </cell>
          <cell r="D93">
            <v>367.5</v>
          </cell>
          <cell r="E93">
            <v>0</v>
          </cell>
        </row>
        <row r="94">
          <cell r="A94">
            <v>6.1</v>
          </cell>
          <cell r="B94" t="str">
            <v>Installation of Flourescent Housing</v>
          </cell>
          <cell r="C94" t="str">
            <v>set</v>
          </cell>
          <cell r="E94">
            <v>400</v>
          </cell>
        </row>
        <row r="95">
          <cell r="A95">
            <v>6.11</v>
          </cell>
          <cell r="B95" t="str">
            <v>Re-installation of Electrical Wiring/Fixtures</v>
          </cell>
          <cell r="C95" t="str">
            <v>lot</v>
          </cell>
          <cell r="E95">
            <v>6000</v>
          </cell>
        </row>
        <row r="96">
          <cell r="A96">
            <v>6.12</v>
          </cell>
          <cell r="B96" t="str">
            <v>Installation of Flourescent Lamp</v>
          </cell>
          <cell r="C96" t="str">
            <v>set</v>
          </cell>
          <cell r="E96">
            <v>61.8</v>
          </cell>
        </row>
        <row r="97">
          <cell r="A97">
            <v>7</v>
          </cell>
          <cell r="B97" t="str">
            <v>Electrical Rough-ins</v>
          </cell>
        </row>
        <row r="98">
          <cell r="A98">
            <v>7.01</v>
          </cell>
          <cell r="B98" t="str">
            <v>Junction Box Metal, 4" x 4"</v>
          </cell>
          <cell r="C98" t="str">
            <v>pc.</v>
          </cell>
          <cell r="D98">
            <v>22</v>
          </cell>
          <cell r="E98">
            <v>0</v>
          </cell>
        </row>
        <row r="99">
          <cell r="A99">
            <v>7.02</v>
          </cell>
          <cell r="B99" t="str">
            <v>Utility Box Metal, 2" x 4"</v>
          </cell>
          <cell r="C99" t="str">
            <v>pc.</v>
          </cell>
          <cell r="D99">
            <v>20</v>
          </cell>
          <cell r="E99">
            <v>0</v>
          </cell>
        </row>
        <row r="100">
          <cell r="A100">
            <v>7.03</v>
          </cell>
          <cell r="B100" t="str">
            <v>Cutout Box w/ Cover, 3" x 5" x 8"</v>
          </cell>
          <cell r="C100" t="str">
            <v>pc.</v>
          </cell>
          <cell r="D100">
            <v>136.5</v>
          </cell>
          <cell r="E100">
            <v>0</v>
          </cell>
        </row>
        <row r="101">
          <cell r="A101">
            <v>7.04</v>
          </cell>
          <cell r="B101" t="str">
            <v>1-Gang Plate Cover (Veto Brand)</v>
          </cell>
          <cell r="C101" t="str">
            <v>pc.</v>
          </cell>
          <cell r="D101">
            <v>110</v>
          </cell>
          <cell r="E101">
            <v>0</v>
          </cell>
        </row>
        <row r="102">
          <cell r="A102">
            <v>7.05</v>
          </cell>
          <cell r="B102" t="str">
            <v>2-Gang Plate Cover (Veto Brand)</v>
          </cell>
          <cell r="C102" t="str">
            <v>pc.</v>
          </cell>
          <cell r="D102">
            <v>170</v>
          </cell>
          <cell r="E102">
            <v>0</v>
          </cell>
        </row>
        <row r="103">
          <cell r="A103">
            <v>7.06</v>
          </cell>
          <cell r="B103" t="str">
            <v>Conduit Elbow, 1" dia.</v>
          </cell>
          <cell r="C103" t="str">
            <v>pc.</v>
          </cell>
          <cell r="D103">
            <v>50</v>
          </cell>
          <cell r="E103">
            <v>0</v>
          </cell>
        </row>
        <row r="104">
          <cell r="A104">
            <v>7.07</v>
          </cell>
          <cell r="B104" t="str">
            <v>Convenience Outlet, Duplex</v>
          </cell>
          <cell r="C104" t="str">
            <v>pc.</v>
          </cell>
          <cell r="D104">
            <v>170</v>
          </cell>
          <cell r="E104">
            <v>0</v>
          </cell>
        </row>
        <row r="105">
          <cell r="A105">
            <v>7.08</v>
          </cell>
          <cell r="B105" t="str">
            <v>Porcelain Receptacle, 2" dia.</v>
          </cell>
          <cell r="C105" t="str">
            <v>pc.</v>
          </cell>
          <cell r="D105">
            <v>15</v>
          </cell>
          <cell r="E105">
            <v>0</v>
          </cell>
        </row>
        <row r="106">
          <cell r="A106">
            <v>7.09</v>
          </cell>
          <cell r="B106" t="str">
            <v>Safety Switch, Flush type</v>
          </cell>
          <cell r="C106" t="str">
            <v>pc.</v>
          </cell>
          <cell r="D106">
            <v>220</v>
          </cell>
          <cell r="E106">
            <v>0</v>
          </cell>
        </row>
        <row r="107">
          <cell r="A107">
            <v>7.1</v>
          </cell>
          <cell r="B107" t="str">
            <v>Switch Outlet, Flush type</v>
          </cell>
          <cell r="C107" t="str">
            <v>pc.</v>
          </cell>
          <cell r="D107">
            <v>170</v>
          </cell>
          <cell r="E107">
            <v>0</v>
          </cell>
        </row>
        <row r="108">
          <cell r="A108">
            <v>7.11</v>
          </cell>
          <cell r="B108" t="str">
            <v>Weather-proof Outlet, Double (Eagle)</v>
          </cell>
          <cell r="C108" t="str">
            <v>pc.</v>
          </cell>
          <cell r="D108">
            <v>173.25</v>
          </cell>
          <cell r="E108">
            <v>0</v>
          </cell>
        </row>
        <row r="109">
          <cell r="A109">
            <v>7.12</v>
          </cell>
          <cell r="B109" t="str">
            <v>Weather-proof Outlet, Single (Eagle)</v>
          </cell>
          <cell r="C109" t="str">
            <v>pc.</v>
          </cell>
          <cell r="D109">
            <v>157.5</v>
          </cell>
          <cell r="E109">
            <v>0</v>
          </cell>
        </row>
        <row r="110">
          <cell r="A110">
            <v>7.13</v>
          </cell>
          <cell r="B110" t="str">
            <v>THW Wire # 4, 22 mm2</v>
          </cell>
          <cell r="C110" t="str">
            <v>l-m</v>
          </cell>
          <cell r="D110">
            <v>31.5</v>
          </cell>
          <cell r="E110">
            <v>0</v>
          </cell>
        </row>
        <row r="111">
          <cell r="A111">
            <v>7.14</v>
          </cell>
          <cell r="B111" t="str">
            <v>THW Wire # 12, 3.5 mm2</v>
          </cell>
          <cell r="C111" t="str">
            <v>roll</v>
          </cell>
          <cell r="D111">
            <v>1417.5</v>
          </cell>
          <cell r="E111">
            <v>0</v>
          </cell>
        </row>
        <row r="112">
          <cell r="A112">
            <v>7.15</v>
          </cell>
          <cell r="B112" t="str">
            <v>Bare Copper Wire, 5.5 mm2</v>
          </cell>
          <cell r="C112" t="str">
            <v>l-m</v>
          </cell>
          <cell r="D112">
            <v>5.25</v>
          </cell>
          <cell r="E112">
            <v>0</v>
          </cell>
        </row>
        <row r="113">
          <cell r="A113">
            <v>7.16</v>
          </cell>
          <cell r="B113" t="str">
            <v>Grounding Rod, 3 m x 20 mm dia.</v>
          </cell>
          <cell r="C113" t="str">
            <v>pc.</v>
          </cell>
          <cell r="D113">
            <v>1155</v>
          </cell>
          <cell r="E113">
            <v>0</v>
          </cell>
        </row>
        <row r="114">
          <cell r="A114">
            <v>7.17</v>
          </cell>
          <cell r="B114" t="str">
            <v>RSC, 25 mm dia.</v>
          </cell>
          <cell r="C114" t="str">
            <v>pc.</v>
          </cell>
          <cell r="D114">
            <v>262.5</v>
          </cell>
          <cell r="E114">
            <v>0</v>
          </cell>
        </row>
        <row r="115">
          <cell r="A115">
            <v>7.18</v>
          </cell>
          <cell r="B115" t="str">
            <v>Single Pole Switch</v>
          </cell>
          <cell r="C115" t="str">
            <v>pc.</v>
          </cell>
          <cell r="D115">
            <v>15.75</v>
          </cell>
          <cell r="E115">
            <v>0</v>
          </cell>
        </row>
        <row r="116">
          <cell r="A116">
            <v>7.19</v>
          </cell>
          <cell r="B116" t="str">
            <v>Panel Board (4-Branches)</v>
          </cell>
          <cell r="C116" t="str">
            <v>set</v>
          </cell>
          <cell r="D116">
            <v>367.5</v>
          </cell>
          <cell r="E116">
            <v>0</v>
          </cell>
        </row>
        <row r="117">
          <cell r="A117">
            <v>7.2</v>
          </cell>
          <cell r="B117" t="str">
            <v>Circuit Breaker, 100A, 230V</v>
          </cell>
          <cell r="C117" t="str">
            <v>set</v>
          </cell>
          <cell r="D117">
            <v>525</v>
          </cell>
          <cell r="E117">
            <v>0</v>
          </cell>
        </row>
        <row r="118">
          <cell r="A118">
            <v>7.21</v>
          </cell>
          <cell r="B118" t="str">
            <v>Circuit Breaker, 20A, 230V</v>
          </cell>
          <cell r="C118" t="str">
            <v>set</v>
          </cell>
          <cell r="D118">
            <v>262.5</v>
          </cell>
          <cell r="E118">
            <v>0</v>
          </cell>
        </row>
        <row r="119">
          <cell r="A119">
            <v>7.22</v>
          </cell>
          <cell r="B119" t="str">
            <v>Entrance Cap</v>
          </cell>
          <cell r="C119" t="str">
            <v>pc.</v>
          </cell>
          <cell r="D119">
            <v>80</v>
          </cell>
          <cell r="E119">
            <v>0</v>
          </cell>
        </row>
        <row r="120">
          <cell r="A120">
            <v>7.23</v>
          </cell>
          <cell r="B120" t="str">
            <v>Electrical Tape</v>
          </cell>
          <cell r="C120" t="str">
            <v>pc.</v>
          </cell>
          <cell r="D120">
            <v>20</v>
          </cell>
          <cell r="E120">
            <v>0</v>
          </cell>
        </row>
        <row r="121">
          <cell r="A121">
            <v>7.24</v>
          </cell>
          <cell r="B121" t="str">
            <v>Electrical Installation per Outlet</v>
          </cell>
          <cell r="C121" t="str">
            <v>set</v>
          </cell>
          <cell r="D121">
            <v>0</v>
          </cell>
          <cell r="E121">
            <v>500</v>
          </cell>
        </row>
        <row r="122">
          <cell r="A122">
            <v>7.25</v>
          </cell>
          <cell r="B122" t="str">
            <v>Electrical Installation per Safety Switch</v>
          </cell>
          <cell r="C122" t="str">
            <v>set</v>
          </cell>
          <cell r="D122">
            <v>0</v>
          </cell>
          <cell r="E122">
            <v>1000</v>
          </cell>
        </row>
        <row r="123">
          <cell r="A123">
            <v>7.26</v>
          </cell>
          <cell r="B123" t="str">
            <v>TW 2.0 mm2</v>
          </cell>
          <cell r="C123" t="str">
            <v>roll</v>
          </cell>
          <cell r="D123">
            <v>945</v>
          </cell>
          <cell r="E123">
            <v>0</v>
          </cell>
        </row>
        <row r="124">
          <cell r="A124">
            <v>7.27</v>
          </cell>
          <cell r="B124" t="str">
            <v>THW 14 mm2</v>
          </cell>
          <cell r="C124" t="str">
            <v>l-m</v>
          </cell>
          <cell r="D124">
            <v>31.5</v>
          </cell>
          <cell r="E124">
            <v>0</v>
          </cell>
        </row>
        <row r="125">
          <cell r="A125">
            <v>7.28</v>
          </cell>
          <cell r="B125" t="str">
            <v>Bare Copper Wire 14 mm2</v>
          </cell>
          <cell r="C125" t="str">
            <v>l-m</v>
          </cell>
          <cell r="D125">
            <v>24.150000000000002</v>
          </cell>
          <cell r="E125">
            <v>0</v>
          </cell>
        </row>
        <row r="126">
          <cell r="A126">
            <v>7.29</v>
          </cell>
          <cell r="B126" t="str">
            <v>Two-Gang Switch with Cover</v>
          </cell>
          <cell r="C126" t="str">
            <v>pc.</v>
          </cell>
          <cell r="D126">
            <v>136.5</v>
          </cell>
          <cell r="E126">
            <v>0</v>
          </cell>
        </row>
        <row r="127">
          <cell r="A127">
            <v>7.3</v>
          </cell>
          <cell r="B127" t="str">
            <v>ACB 60AT main, branch: 8-20 AT</v>
          </cell>
          <cell r="C127" t="str">
            <v>set</v>
          </cell>
          <cell r="D127">
            <v>2100</v>
          </cell>
          <cell r="E127">
            <v>0</v>
          </cell>
        </row>
        <row r="128">
          <cell r="A128">
            <v>7.31</v>
          </cell>
          <cell r="B128" t="str">
            <v>Service Entrance Accessories</v>
          </cell>
          <cell r="C128" t="str">
            <v>lot</v>
          </cell>
          <cell r="D128">
            <v>3150</v>
          </cell>
          <cell r="E128">
            <v>0</v>
          </cell>
        </row>
        <row r="129">
          <cell r="A129">
            <v>8</v>
          </cell>
          <cell r="B129" t="str">
            <v>Filling Materials</v>
          </cell>
          <cell r="D129">
            <v>0</v>
          </cell>
          <cell r="E129">
            <v>0</v>
          </cell>
        </row>
        <row r="130">
          <cell r="A130">
            <v>8.01</v>
          </cell>
          <cell r="B130" t="str">
            <v>Escombro</v>
          </cell>
          <cell r="C130" t="str">
            <v>cu. m.</v>
          </cell>
          <cell r="D130">
            <v>315</v>
          </cell>
          <cell r="E130">
            <v>0</v>
          </cell>
        </row>
        <row r="131">
          <cell r="A131">
            <v>9</v>
          </cell>
          <cell r="B131" t="str">
            <v>Glass &amp; Glazing</v>
          </cell>
          <cell r="D131">
            <v>0</v>
          </cell>
          <cell r="E131">
            <v>0</v>
          </cell>
        </row>
        <row r="132">
          <cell r="A132" t="str">
            <v>9a</v>
          </cell>
          <cell r="B132" t="str">
            <v>Installation of fixed glass window</v>
          </cell>
          <cell r="C132" t="str">
            <v>sq. m.</v>
          </cell>
          <cell r="D132">
            <v>0</v>
          </cell>
          <cell r="E132">
            <v>90</v>
          </cell>
        </row>
        <row r="133">
          <cell r="A133" t="str">
            <v>9b</v>
          </cell>
          <cell r="B133" t="str">
            <v>Installation of glass transom</v>
          </cell>
          <cell r="C133" t="str">
            <v>sq. m.</v>
          </cell>
          <cell r="D133">
            <v>0</v>
          </cell>
          <cell r="E133">
            <v>88.641800000000003</v>
          </cell>
        </row>
        <row r="134">
          <cell r="A134">
            <v>9.01</v>
          </cell>
          <cell r="B134" t="str">
            <v>Clear Glass, 2mm x 405mm x 510mm</v>
          </cell>
          <cell r="C134" t="str">
            <v>pc.</v>
          </cell>
          <cell r="D134">
            <v>36.75</v>
          </cell>
          <cell r="E134">
            <v>0</v>
          </cell>
        </row>
        <row r="135">
          <cell r="A135">
            <v>9.02</v>
          </cell>
          <cell r="B135" t="str">
            <v>Clear Glass, 3mm x 405mm x 915mm</v>
          </cell>
          <cell r="C135" t="str">
            <v>pc.</v>
          </cell>
          <cell r="D135">
            <v>168</v>
          </cell>
          <cell r="E135">
            <v>0</v>
          </cell>
        </row>
        <row r="136">
          <cell r="A136">
            <v>9.0299999999999994</v>
          </cell>
          <cell r="B136" t="str">
            <v>Clear Glass, 3mm x 610mm x 1220mm</v>
          </cell>
          <cell r="C136" t="str">
            <v>pc.</v>
          </cell>
          <cell r="D136">
            <v>338.1</v>
          </cell>
          <cell r="E136">
            <v>0</v>
          </cell>
        </row>
        <row r="137">
          <cell r="A137">
            <v>9.0399999999999991</v>
          </cell>
          <cell r="B137" t="str">
            <v>Clear Glass, 5.5mm x 1220mm x 1525mm</v>
          </cell>
          <cell r="C137" t="str">
            <v>pc.</v>
          </cell>
          <cell r="D137">
            <v>603.75</v>
          </cell>
          <cell r="E137">
            <v>0</v>
          </cell>
        </row>
        <row r="138">
          <cell r="A138">
            <v>9.0500000000000007</v>
          </cell>
          <cell r="B138" t="str">
            <v>Clear Glass, 5.5mm x 1220mm x 2135mm</v>
          </cell>
          <cell r="C138" t="str">
            <v>pc.</v>
          </cell>
          <cell r="D138">
            <v>31.5</v>
          </cell>
          <cell r="E138">
            <v>0</v>
          </cell>
        </row>
        <row r="139">
          <cell r="A139">
            <v>9.06</v>
          </cell>
          <cell r="B139" t="str">
            <v>Clear Glass, 5mm x 1220mm x 1200mm</v>
          </cell>
          <cell r="C139" t="str">
            <v>pc.</v>
          </cell>
          <cell r="D139">
            <v>437.85</v>
          </cell>
          <cell r="E139">
            <v>0</v>
          </cell>
        </row>
        <row r="140">
          <cell r="A140">
            <v>9.07</v>
          </cell>
          <cell r="B140" t="str">
            <v>Clear Glass Table, 6mm x 50mm x 100mm</v>
          </cell>
          <cell r="C140" t="str">
            <v>pc.</v>
          </cell>
          <cell r="D140">
            <v>89.25</v>
          </cell>
          <cell r="E140">
            <v>0</v>
          </cell>
        </row>
        <row r="141">
          <cell r="A141">
            <v>9.08</v>
          </cell>
          <cell r="B141" t="str">
            <v>Clear Glass Window, 3mm x 50mm x 100mm</v>
          </cell>
          <cell r="C141" t="str">
            <v>pc.</v>
          </cell>
          <cell r="D141">
            <v>40.950000000000003</v>
          </cell>
          <cell r="E141">
            <v>0</v>
          </cell>
        </row>
        <row r="142">
          <cell r="A142">
            <v>9.09</v>
          </cell>
          <cell r="B142" t="str">
            <v>Figured Glass (Ilang-Ilang) Jalousy, 5.5mm x 100mm x 915mm</v>
          </cell>
          <cell r="C142" t="str">
            <v>pc.</v>
          </cell>
          <cell r="D142">
            <v>31.5</v>
          </cell>
          <cell r="E142">
            <v>0</v>
          </cell>
        </row>
        <row r="143">
          <cell r="A143">
            <v>9.1</v>
          </cell>
          <cell r="B143" t="str">
            <v>Figured Glass (Ilang-Ilang) Table, 5mm x 915mm x 1220mm</v>
          </cell>
          <cell r="C143" t="str">
            <v>pc.</v>
          </cell>
          <cell r="D143">
            <v>89.25</v>
          </cell>
          <cell r="E143">
            <v>0</v>
          </cell>
        </row>
        <row r="144">
          <cell r="A144">
            <v>9.11</v>
          </cell>
          <cell r="B144" t="str">
            <v>Imported Bronze Float,   6mm</v>
          </cell>
          <cell r="C144" t="str">
            <v>sq. ft.</v>
          </cell>
          <cell r="D144">
            <v>42</v>
          </cell>
          <cell r="E144">
            <v>0</v>
          </cell>
        </row>
        <row r="145">
          <cell r="A145">
            <v>9.1199999999999992</v>
          </cell>
          <cell r="B145" t="str">
            <v>Imported Bronze Float, 10mm</v>
          </cell>
          <cell r="C145" t="str">
            <v>sq. ft.</v>
          </cell>
          <cell r="D145">
            <v>89.25</v>
          </cell>
          <cell r="E145">
            <v>0</v>
          </cell>
        </row>
        <row r="146">
          <cell r="A146">
            <v>9.1300000000000008</v>
          </cell>
          <cell r="B146" t="str">
            <v>Imported Bronze Float, 12mm</v>
          </cell>
          <cell r="C146" t="str">
            <v>sq. ft.</v>
          </cell>
          <cell r="D146">
            <v>105</v>
          </cell>
          <cell r="E146">
            <v>0</v>
          </cell>
        </row>
        <row r="147">
          <cell r="A147">
            <v>9.14</v>
          </cell>
          <cell r="B147" t="str">
            <v>Imported Clear Float,   6mm</v>
          </cell>
          <cell r="C147" t="str">
            <v>sq. ft.</v>
          </cell>
          <cell r="D147">
            <v>36.75</v>
          </cell>
          <cell r="E147">
            <v>0</v>
          </cell>
        </row>
        <row r="148">
          <cell r="A148">
            <v>9.15</v>
          </cell>
          <cell r="B148" t="str">
            <v>Imported Clear Float, 10mm</v>
          </cell>
          <cell r="C148" t="str">
            <v>sq. ft.</v>
          </cell>
          <cell r="D148">
            <v>78.75</v>
          </cell>
          <cell r="E148">
            <v>0</v>
          </cell>
        </row>
        <row r="149">
          <cell r="A149">
            <v>9.16</v>
          </cell>
          <cell r="B149" t="str">
            <v>Imported Clear Float, 12mm</v>
          </cell>
          <cell r="C149" t="str">
            <v>sq. ft.</v>
          </cell>
          <cell r="D149">
            <v>105.315</v>
          </cell>
          <cell r="E149">
            <v>0</v>
          </cell>
        </row>
        <row r="150">
          <cell r="A150">
            <v>9.17</v>
          </cell>
          <cell r="B150" t="str">
            <v>Imported Mirror (Plain), 6mm</v>
          </cell>
          <cell r="C150" t="str">
            <v>sq. ft.</v>
          </cell>
          <cell r="D150">
            <v>67.62</v>
          </cell>
          <cell r="E150">
            <v>0</v>
          </cell>
        </row>
        <row r="151">
          <cell r="A151">
            <v>9.18</v>
          </cell>
          <cell r="B151" t="str">
            <v>Clear Glass, 3mm x 300mm x 900mm</v>
          </cell>
          <cell r="C151" t="str">
            <v>pc.</v>
          </cell>
          <cell r="D151">
            <v>122.85000000000001</v>
          </cell>
          <cell r="E151">
            <v>0</v>
          </cell>
        </row>
        <row r="152">
          <cell r="A152">
            <v>9.19</v>
          </cell>
          <cell r="B152" t="str">
            <v>Clear Glass, 3mm x 300mm x 600mm</v>
          </cell>
          <cell r="C152" t="str">
            <v>pc.</v>
          </cell>
          <cell r="D152">
            <v>20</v>
          </cell>
          <cell r="E152">
            <v>0</v>
          </cell>
        </row>
        <row r="153">
          <cell r="A153">
            <v>9.1999999999999993</v>
          </cell>
          <cell r="B153" t="str">
            <v>Clear Glass, 3mm x 250mm x 900mm</v>
          </cell>
          <cell r="C153" t="str">
            <v>pc.</v>
          </cell>
          <cell r="D153">
            <v>102.375</v>
          </cell>
          <cell r="E153">
            <v>0</v>
          </cell>
        </row>
        <row r="154">
          <cell r="A154">
            <v>9.2100000000000009</v>
          </cell>
          <cell r="B154" t="str">
            <v>Clear Glass, 3mm x 250mm x 1000mm</v>
          </cell>
          <cell r="C154" t="str">
            <v>pc.</v>
          </cell>
          <cell r="D154">
            <v>113.4</v>
          </cell>
          <cell r="E154">
            <v>0</v>
          </cell>
        </row>
        <row r="155">
          <cell r="A155">
            <v>9.2200000000000006</v>
          </cell>
          <cell r="B155" t="str">
            <v>Clear Glass, 3mm x 250mm x 800mm</v>
          </cell>
          <cell r="C155" t="str">
            <v>pc.</v>
          </cell>
          <cell r="D155">
            <v>91.350000000000009</v>
          </cell>
          <cell r="E155">
            <v>0</v>
          </cell>
        </row>
        <row r="156">
          <cell r="A156">
            <v>9.23</v>
          </cell>
          <cell r="B156" t="str">
            <v>Clear Glass, 3mm x 300mm x 300mm</v>
          </cell>
          <cell r="C156" t="str">
            <v>pc.</v>
          </cell>
          <cell r="D156">
            <v>40.950000000000003</v>
          </cell>
          <cell r="E156">
            <v>0</v>
          </cell>
        </row>
        <row r="157">
          <cell r="A157">
            <v>9.24</v>
          </cell>
          <cell r="B157" t="str">
            <v>Clear Glass, 3mm x 300mm x 400mm</v>
          </cell>
          <cell r="C157" t="str">
            <v>pc.</v>
          </cell>
          <cell r="D157">
            <v>54.6</v>
          </cell>
          <cell r="E157">
            <v>0</v>
          </cell>
        </row>
        <row r="158">
          <cell r="A158">
            <v>9.25</v>
          </cell>
          <cell r="B158" t="str">
            <v>Clear Glass, 3mm x 350mm x 700mm</v>
          </cell>
          <cell r="C158" t="str">
            <v>pc.</v>
          </cell>
          <cell r="D158">
            <v>112.35000000000001</v>
          </cell>
          <cell r="E158">
            <v>0</v>
          </cell>
        </row>
        <row r="159">
          <cell r="A159">
            <v>9.26</v>
          </cell>
          <cell r="B159" t="str">
            <v>Clear Glass 5mm (Ordinary)</v>
          </cell>
          <cell r="C159" t="str">
            <v>sq.ft</v>
          </cell>
          <cell r="D159">
            <v>23.7</v>
          </cell>
        </row>
        <row r="160">
          <cell r="A160">
            <v>9.27</v>
          </cell>
          <cell r="B160" t="str">
            <v>Clear Glass 1/8" thick</v>
          </cell>
          <cell r="C160" t="str">
            <v>sq.ft</v>
          </cell>
          <cell r="D160">
            <v>20</v>
          </cell>
        </row>
        <row r="161">
          <cell r="A161">
            <v>10</v>
          </cell>
          <cell r="B161" t="str">
            <v>Hardware</v>
          </cell>
          <cell r="D161">
            <v>0</v>
          </cell>
          <cell r="E161">
            <v>0</v>
          </cell>
        </row>
        <row r="162">
          <cell r="A162" t="str">
            <v>10a</v>
          </cell>
          <cell r="B162" t="str">
            <v>Installation of Welded Wire</v>
          </cell>
          <cell r="C162" t="str">
            <v>sq. m.</v>
          </cell>
          <cell r="D162">
            <v>0</v>
          </cell>
          <cell r="E162">
            <v>120</v>
          </cell>
        </row>
        <row r="163">
          <cell r="A163">
            <v>10.01</v>
          </cell>
          <cell r="B163" t="str">
            <v>Barbed Wire, 20 kgs/roll</v>
          </cell>
          <cell r="C163" t="str">
            <v>roll</v>
          </cell>
          <cell r="D163">
            <v>525</v>
          </cell>
          <cell r="E163">
            <v>0</v>
          </cell>
        </row>
        <row r="164">
          <cell r="A164">
            <v>10.02</v>
          </cell>
          <cell r="B164" t="str">
            <v>Butt Hinges, 3" x 3"</v>
          </cell>
          <cell r="C164" t="str">
            <v>pc.</v>
          </cell>
          <cell r="D164">
            <v>6</v>
          </cell>
          <cell r="E164">
            <v>0</v>
          </cell>
        </row>
        <row r="165">
          <cell r="A165">
            <v>10.029999999999999</v>
          </cell>
          <cell r="B165" t="str">
            <v>Butt Hinges, 4" x 4"</v>
          </cell>
          <cell r="C165" t="str">
            <v>pc.</v>
          </cell>
          <cell r="D165">
            <v>31.5</v>
          </cell>
          <cell r="E165">
            <v>0</v>
          </cell>
        </row>
        <row r="166">
          <cell r="A166" t="str">
            <v>10.03A</v>
          </cell>
          <cell r="B166" t="str">
            <v>Loose Hinges, 3 1/2" x 3 1/2"</v>
          </cell>
          <cell r="C166" t="str">
            <v>pc.</v>
          </cell>
          <cell r="D166">
            <v>35</v>
          </cell>
        </row>
        <row r="167">
          <cell r="A167">
            <v>10.039999999999999</v>
          </cell>
          <cell r="B167" t="str">
            <v>Door Lockset (Alpha/epo), Bathroom</v>
          </cell>
          <cell r="C167" t="str">
            <v>set</v>
          </cell>
          <cell r="D167">
            <v>161.70000000000002</v>
          </cell>
          <cell r="E167">
            <v>0</v>
          </cell>
        </row>
        <row r="168">
          <cell r="A168">
            <v>10.050000000000001</v>
          </cell>
          <cell r="B168" t="str">
            <v>Door Lockset (Alpha/epo), Bedroom</v>
          </cell>
          <cell r="C168" t="str">
            <v>set</v>
          </cell>
          <cell r="D168">
            <v>170.1</v>
          </cell>
          <cell r="E168">
            <v>0</v>
          </cell>
        </row>
        <row r="169">
          <cell r="A169">
            <v>10.06</v>
          </cell>
          <cell r="B169" t="str">
            <v>Door Lockset (Alpha/epo), Entrance</v>
          </cell>
          <cell r="C169" t="str">
            <v>set</v>
          </cell>
          <cell r="D169">
            <v>173.25</v>
          </cell>
          <cell r="E169">
            <v>0</v>
          </cell>
        </row>
        <row r="170">
          <cell r="A170">
            <v>10.07</v>
          </cell>
          <cell r="B170" t="str">
            <v>Door Lockset (Alpha Brand, Japan), Bedroom</v>
          </cell>
          <cell r="C170" t="str">
            <v>set</v>
          </cell>
          <cell r="D170">
            <v>225.75</v>
          </cell>
          <cell r="E170">
            <v>0</v>
          </cell>
        </row>
        <row r="171">
          <cell r="A171">
            <v>10.08</v>
          </cell>
          <cell r="B171" t="str">
            <v>Door Lockset (Alpha Brand, Japan), Entrance</v>
          </cell>
          <cell r="C171" t="str">
            <v>set</v>
          </cell>
          <cell r="D171">
            <v>220</v>
          </cell>
          <cell r="E171">
            <v>0</v>
          </cell>
        </row>
        <row r="172">
          <cell r="A172">
            <v>10.09</v>
          </cell>
          <cell r="B172" t="str">
            <v>Door Lockset (Kwikset Brand, US), Bathroom</v>
          </cell>
          <cell r="C172" t="str">
            <v>set</v>
          </cell>
          <cell r="D172">
            <v>787.5</v>
          </cell>
          <cell r="E172">
            <v>0</v>
          </cell>
        </row>
        <row r="173">
          <cell r="A173" t="str">
            <v>10.10A</v>
          </cell>
          <cell r="B173" t="str">
            <v>Installation of Door Lockset</v>
          </cell>
          <cell r="C173" t="str">
            <v>set</v>
          </cell>
          <cell r="D173">
            <v>0</v>
          </cell>
          <cell r="E173">
            <v>200</v>
          </cell>
        </row>
        <row r="174">
          <cell r="A174">
            <v>10.1</v>
          </cell>
          <cell r="B174" t="str">
            <v>Formica, 4' x 8'</v>
          </cell>
          <cell r="C174" t="str">
            <v>pc.</v>
          </cell>
          <cell r="D174">
            <v>472.5</v>
          </cell>
          <cell r="E174">
            <v>0</v>
          </cell>
        </row>
        <row r="175">
          <cell r="A175">
            <v>10.11</v>
          </cell>
          <cell r="B175" t="str">
            <v xml:space="preserve">G.I. Wire #16 </v>
          </cell>
          <cell r="C175" t="str">
            <v>kg.</v>
          </cell>
          <cell r="D175">
            <v>31.5</v>
          </cell>
          <cell r="E175">
            <v>0</v>
          </cell>
        </row>
        <row r="176">
          <cell r="A176" t="str">
            <v>10.11a</v>
          </cell>
          <cell r="B176" t="str">
            <v>G.I. Wire #18</v>
          </cell>
          <cell r="C176" t="str">
            <v>kg.</v>
          </cell>
          <cell r="D176">
            <v>36.75</v>
          </cell>
          <cell r="E176">
            <v>0</v>
          </cell>
        </row>
        <row r="177">
          <cell r="A177">
            <v>10.119999999999999</v>
          </cell>
          <cell r="B177" t="str">
            <v>Machine Bolts with STD Nuts &amp; Washers, 5/8" dia. x   7"</v>
          </cell>
          <cell r="C177" t="str">
            <v>pc.</v>
          </cell>
          <cell r="D177">
            <v>15.75</v>
          </cell>
          <cell r="E177">
            <v>0</v>
          </cell>
        </row>
        <row r="178">
          <cell r="A178">
            <v>10.130000000000001</v>
          </cell>
          <cell r="B178" t="str">
            <v>Machine Bolts with STD Nuts &amp; Washers, 5/8" dia. x   8"</v>
          </cell>
          <cell r="C178" t="str">
            <v>pc.</v>
          </cell>
          <cell r="D178">
            <v>18.900000000000002</v>
          </cell>
          <cell r="E178">
            <v>0</v>
          </cell>
        </row>
        <row r="179">
          <cell r="A179">
            <v>10.14</v>
          </cell>
          <cell r="B179" t="str">
            <v>Machine Bolts with STD Nuts &amp; Washers, 5/8" dia. x 10"</v>
          </cell>
          <cell r="C179" t="str">
            <v>pc.</v>
          </cell>
          <cell r="D179">
            <v>23.1</v>
          </cell>
          <cell r="E179">
            <v>0</v>
          </cell>
        </row>
        <row r="180">
          <cell r="A180">
            <v>10.15</v>
          </cell>
          <cell r="B180" t="str">
            <v>Machine Bolts with STD Nuts &amp; Washers, 1/2" dia. x  7"</v>
          </cell>
          <cell r="C180" t="str">
            <v>pc.</v>
          </cell>
          <cell r="D180">
            <v>10.5</v>
          </cell>
          <cell r="E180">
            <v>0</v>
          </cell>
        </row>
        <row r="181">
          <cell r="A181">
            <v>10.16</v>
          </cell>
          <cell r="B181" t="str">
            <v>Machine Bolts with STD Nuts &amp; Washers, 1/2" dia. x  8"</v>
          </cell>
          <cell r="C181" t="str">
            <v>pc.</v>
          </cell>
          <cell r="D181">
            <v>13.65</v>
          </cell>
          <cell r="E181">
            <v>0</v>
          </cell>
        </row>
        <row r="182">
          <cell r="A182">
            <v>10.17</v>
          </cell>
          <cell r="B182" t="str">
            <v>Muriatic Acid</v>
          </cell>
          <cell r="C182" t="str">
            <v>bottle</v>
          </cell>
          <cell r="D182">
            <v>26.25</v>
          </cell>
          <cell r="E182">
            <v>0</v>
          </cell>
        </row>
        <row r="183">
          <cell r="A183">
            <v>10.18</v>
          </cell>
          <cell r="B183" t="str">
            <v>Common Wire Nails, 1"</v>
          </cell>
          <cell r="C183" t="str">
            <v>kg.</v>
          </cell>
          <cell r="D183">
            <v>42</v>
          </cell>
          <cell r="E183">
            <v>0</v>
          </cell>
        </row>
        <row r="184">
          <cell r="A184">
            <v>10.19</v>
          </cell>
          <cell r="B184" t="str">
            <v>Common Wire Nails, 2"</v>
          </cell>
          <cell r="C184" t="str">
            <v>kg.</v>
          </cell>
          <cell r="D184">
            <v>25</v>
          </cell>
          <cell r="E184">
            <v>0</v>
          </cell>
        </row>
        <row r="185">
          <cell r="A185">
            <v>10.199999999999999</v>
          </cell>
          <cell r="B185" t="str">
            <v>Common Wire Nails, 3"</v>
          </cell>
          <cell r="C185" t="str">
            <v>kg.</v>
          </cell>
          <cell r="D185">
            <v>25</v>
          </cell>
          <cell r="E185">
            <v>0</v>
          </cell>
        </row>
        <row r="186">
          <cell r="A186">
            <v>10.210000000000001</v>
          </cell>
          <cell r="B186" t="str">
            <v>Concrete Nails, 1"</v>
          </cell>
          <cell r="C186" t="str">
            <v>kg.</v>
          </cell>
          <cell r="D186">
            <v>68.25</v>
          </cell>
          <cell r="E186">
            <v>0</v>
          </cell>
        </row>
        <row r="187">
          <cell r="A187">
            <v>10.220000000000001</v>
          </cell>
          <cell r="B187" t="str">
            <v>Concrete Nails, 2"</v>
          </cell>
          <cell r="C187" t="str">
            <v>kg.</v>
          </cell>
          <cell r="D187">
            <v>68.25</v>
          </cell>
          <cell r="E187">
            <v>0</v>
          </cell>
        </row>
        <row r="188">
          <cell r="A188" t="str">
            <v>10.22a</v>
          </cell>
          <cell r="B188" t="str">
            <v>Concrete Nails, 3"</v>
          </cell>
          <cell r="C188" t="str">
            <v>kg.</v>
          </cell>
          <cell r="D188">
            <v>68.25</v>
          </cell>
          <cell r="E188">
            <v>0</v>
          </cell>
        </row>
        <row r="189">
          <cell r="A189">
            <v>10.23</v>
          </cell>
          <cell r="B189" t="str">
            <v>Finishing Nails, 1"</v>
          </cell>
          <cell r="C189" t="str">
            <v>kg.</v>
          </cell>
          <cell r="D189">
            <v>30</v>
          </cell>
          <cell r="E189">
            <v>0</v>
          </cell>
        </row>
        <row r="190">
          <cell r="A190">
            <v>10.24</v>
          </cell>
          <cell r="B190" t="str">
            <v>Finishing Nails, 2"</v>
          </cell>
          <cell r="C190" t="str">
            <v>kg.</v>
          </cell>
          <cell r="D190">
            <v>31.5</v>
          </cell>
          <cell r="E190">
            <v>0</v>
          </cell>
        </row>
        <row r="191">
          <cell r="A191">
            <v>10.25</v>
          </cell>
          <cell r="B191" t="str">
            <v>Finishing Nails, 3"</v>
          </cell>
          <cell r="C191" t="str">
            <v>kg.</v>
          </cell>
          <cell r="D191">
            <v>31.5</v>
          </cell>
          <cell r="E191">
            <v>0</v>
          </cell>
        </row>
        <row r="192">
          <cell r="A192">
            <v>10.26</v>
          </cell>
          <cell r="B192" t="str">
            <v>Nikolite</v>
          </cell>
          <cell r="C192" t="str">
            <v>pc.</v>
          </cell>
          <cell r="D192">
            <v>27.825000000000003</v>
          </cell>
          <cell r="E192">
            <v>0</v>
          </cell>
        </row>
        <row r="193">
          <cell r="A193">
            <v>10.27</v>
          </cell>
          <cell r="B193" t="str">
            <v>PVC Cement</v>
          </cell>
          <cell r="C193" t="str">
            <v>can</v>
          </cell>
          <cell r="D193">
            <v>147</v>
          </cell>
          <cell r="E193">
            <v>0</v>
          </cell>
        </row>
        <row r="194">
          <cell r="A194">
            <v>10.28</v>
          </cell>
          <cell r="B194" t="str">
            <v>Plastic Roof Cement, Master Brand</v>
          </cell>
          <cell r="C194" t="str">
            <v>gal.</v>
          </cell>
          <cell r="D194">
            <v>136.5</v>
          </cell>
          <cell r="E194">
            <v>0</v>
          </cell>
        </row>
        <row r="195">
          <cell r="A195">
            <v>10.29</v>
          </cell>
          <cell r="B195" t="str">
            <v>Post Strap, 3/16" x 1-1/2" x 20"</v>
          </cell>
          <cell r="C195" t="str">
            <v>pc.</v>
          </cell>
          <cell r="D195">
            <v>47.25</v>
          </cell>
          <cell r="E195">
            <v>0</v>
          </cell>
        </row>
        <row r="196">
          <cell r="A196">
            <v>10.3</v>
          </cell>
          <cell r="B196" t="str">
            <v>Umbrella Nails</v>
          </cell>
          <cell r="C196" t="str">
            <v>kg.</v>
          </cell>
          <cell r="D196">
            <v>52.5</v>
          </cell>
          <cell r="E196">
            <v>0</v>
          </cell>
        </row>
        <row r="197">
          <cell r="A197">
            <v>10.31</v>
          </cell>
          <cell r="B197" t="str">
            <v>Rugby</v>
          </cell>
          <cell r="C197" t="str">
            <v>gal.</v>
          </cell>
          <cell r="D197">
            <v>36.75</v>
          </cell>
          <cell r="E197">
            <v>0</v>
          </cell>
        </row>
        <row r="198">
          <cell r="A198">
            <v>10.32</v>
          </cell>
          <cell r="B198" t="str">
            <v>Teflon Tape</v>
          </cell>
          <cell r="C198" t="str">
            <v>pc.</v>
          </cell>
          <cell r="D198">
            <v>10.5</v>
          </cell>
          <cell r="E198">
            <v>0</v>
          </cell>
        </row>
        <row r="199">
          <cell r="A199">
            <v>10.33</v>
          </cell>
          <cell r="B199" t="str">
            <v>Tie Rod, 6mm x 6m</v>
          </cell>
          <cell r="C199" t="str">
            <v>pc.</v>
          </cell>
          <cell r="D199">
            <v>29.400000000000002</v>
          </cell>
          <cell r="E199">
            <v>0</v>
          </cell>
        </row>
        <row r="200">
          <cell r="A200">
            <v>10.34</v>
          </cell>
          <cell r="B200" t="str">
            <v>Turn Buckles, 1/2"</v>
          </cell>
          <cell r="C200" t="str">
            <v>pc.</v>
          </cell>
          <cell r="D200">
            <v>92.4</v>
          </cell>
          <cell r="E200">
            <v>0</v>
          </cell>
        </row>
        <row r="201">
          <cell r="A201">
            <v>10.35</v>
          </cell>
          <cell r="B201" t="str">
            <v>Turn Buckles, 5/8"</v>
          </cell>
          <cell r="C201" t="str">
            <v>pc.</v>
          </cell>
          <cell r="D201">
            <v>94.5</v>
          </cell>
          <cell r="E201">
            <v>0</v>
          </cell>
        </row>
        <row r="202">
          <cell r="A202">
            <v>10.36</v>
          </cell>
          <cell r="B202" t="str">
            <v>Turn Buckles, 3/4"</v>
          </cell>
          <cell r="C202" t="str">
            <v>pc.</v>
          </cell>
          <cell r="D202">
            <v>157.5</v>
          </cell>
          <cell r="E202">
            <v>0</v>
          </cell>
        </row>
        <row r="203">
          <cell r="A203">
            <v>10.37</v>
          </cell>
          <cell r="B203" t="str">
            <v>Welding Rod</v>
          </cell>
          <cell r="C203" t="str">
            <v>kg.</v>
          </cell>
          <cell r="D203">
            <v>68.25</v>
          </cell>
          <cell r="E203">
            <v>0</v>
          </cell>
        </row>
        <row r="204">
          <cell r="A204">
            <v>10.38</v>
          </cell>
          <cell r="B204" t="str">
            <v>Wood Glue</v>
          </cell>
          <cell r="C204" t="str">
            <v>pint</v>
          </cell>
          <cell r="D204">
            <v>36.75</v>
          </cell>
          <cell r="E204">
            <v>0</v>
          </cell>
        </row>
        <row r="205">
          <cell r="A205">
            <v>10.39</v>
          </cell>
          <cell r="B205" t="str">
            <v>Welded Wire 1/2"x1/2"</v>
          </cell>
          <cell r="C205" t="str">
            <v>sq. m.</v>
          </cell>
          <cell r="D205">
            <v>120</v>
          </cell>
          <cell r="E205">
            <v>0</v>
          </cell>
        </row>
        <row r="206">
          <cell r="A206">
            <v>10.4</v>
          </cell>
          <cell r="B206" t="str">
            <v>Roof Sealant</v>
          </cell>
          <cell r="C206" t="str">
            <v>lit.</v>
          </cell>
          <cell r="D206">
            <v>157.5</v>
          </cell>
          <cell r="E206">
            <v>0</v>
          </cell>
        </row>
        <row r="207">
          <cell r="A207">
            <v>10.41</v>
          </cell>
          <cell r="B207" t="str">
            <v>Wood Preservative</v>
          </cell>
          <cell r="C207" t="str">
            <v>unit</v>
          </cell>
          <cell r="D207">
            <v>294</v>
          </cell>
          <cell r="E207">
            <v>0</v>
          </cell>
        </row>
        <row r="208">
          <cell r="A208">
            <v>10.42</v>
          </cell>
          <cell r="B208" t="str">
            <v>Teckscrew (21/2")</v>
          </cell>
          <cell r="C208" t="str">
            <v>pc.</v>
          </cell>
          <cell r="D208">
            <v>2</v>
          </cell>
          <cell r="E208">
            <v>0</v>
          </cell>
        </row>
        <row r="209">
          <cell r="A209">
            <v>10.43</v>
          </cell>
          <cell r="B209" t="str">
            <v>Common Wire Nails, 4"</v>
          </cell>
          <cell r="C209" t="str">
            <v>kg.</v>
          </cell>
          <cell r="D209">
            <v>29.400000000000002</v>
          </cell>
          <cell r="E209">
            <v>0</v>
          </cell>
        </row>
        <row r="210">
          <cell r="A210">
            <v>10.44</v>
          </cell>
          <cell r="B210" t="str">
            <v>Blind Rivets</v>
          </cell>
          <cell r="C210" t="str">
            <v>pc.</v>
          </cell>
          <cell r="D210">
            <v>0.52500000000000002</v>
          </cell>
          <cell r="E210">
            <v>0</v>
          </cell>
        </row>
        <row r="211">
          <cell r="A211">
            <v>10.45</v>
          </cell>
          <cell r="B211" t="str">
            <v>Paint Brush #1</v>
          </cell>
          <cell r="C211" t="str">
            <v>pc.</v>
          </cell>
          <cell r="D211">
            <v>15.75</v>
          </cell>
          <cell r="E211">
            <v>0</v>
          </cell>
        </row>
        <row r="212">
          <cell r="A212">
            <v>10.46</v>
          </cell>
          <cell r="B212" t="str">
            <v>Paint Brush #2</v>
          </cell>
          <cell r="C212" t="str">
            <v>pc.</v>
          </cell>
          <cell r="D212">
            <v>30</v>
          </cell>
          <cell r="E212">
            <v>0</v>
          </cell>
        </row>
        <row r="213">
          <cell r="A213">
            <v>10.47</v>
          </cell>
          <cell r="B213" t="str">
            <v>Paint Brush #3</v>
          </cell>
          <cell r="C213" t="str">
            <v>pc.</v>
          </cell>
          <cell r="D213">
            <v>45</v>
          </cell>
          <cell r="E213">
            <v>0</v>
          </cell>
        </row>
        <row r="214">
          <cell r="A214">
            <v>10.48</v>
          </cell>
          <cell r="B214" t="str">
            <v>Paint Brush #4</v>
          </cell>
          <cell r="C214" t="str">
            <v>pc.</v>
          </cell>
          <cell r="D214">
            <v>60</v>
          </cell>
          <cell r="E214">
            <v>0</v>
          </cell>
        </row>
        <row r="215">
          <cell r="A215">
            <v>10.49</v>
          </cell>
          <cell r="B215" t="str">
            <v>Roller Brush #6</v>
          </cell>
          <cell r="C215" t="str">
            <v>pc.</v>
          </cell>
          <cell r="D215">
            <v>50</v>
          </cell>
          <cell r="E215">
            <v>0</v>
          </cell>
        </row>
        <row r="216">
          <cell r="A216">
            <v>10.5</v>
          </cell>
          <cell r="B216" t="str">
            <v>Roller Brush #7</v>
          </cell>
          <cell r="C216" t="str">
            <v>pc.</v>
          </cell>
          <cell r="D216">
            <v>50</v>
          </cell>
          <cell r="E216">
            <v>0</v>
          </cell>
        </row>
        <row r="217">
          <cell r="A217">
            <v>10.51</v>
          </cell>
          <cell r="B217" t="str">
            <v>Sand Paper (100)</v>
          </cell>
          <cell r="C217" t="str">
            <v>pc.</v>
          </cell>
          <cell r="D217">
            <v>10</v>
          </cell>
          <cell r="E217">
            <v>0</v>
          </cell>
        </row>
        <row r="218">
          <cell r="A218">
            <v>10.52</v>
          </cell>
          <cell r="B218" t="str">
            <v>Sand Paper (240)</v>
          </cell>
          <cell r="C218" t="str">
            <v>pc.</v>
          </cell>
          <cell r="D218">
            <v>8.4</v>
          </cell>
          <cell r="E218">
            <v>0</v>
          </cell>
        </row>
        <row r="219">
          <cell r="A219">
            <v>10.53</v>
          </cell>
          <cell r="B219" t="str">
            <v>Spatula #2</v>
          </cell>
          <cell r="C219" t="str">
            <v>pair</v>
          </cell>
          <cell r="D219">
            <v>26.25</v>
          </cell>
          <cell r="E219">
            <v>0</v>
          </cell>
        </row>
        <row r="220">
          <cell r="A220">
            <v>10.54</v>
          </cell>
          <cell r="B220" t="str">
            <v>Spatula #4</v>
          </cell>
          <cell r="C220" t="str">
            <v>pair</v>
          </cell>
          <cell r="D220">
            <v>31.5</v>
          </cell>
          <cell r="E220">
            <v>0</v>
          </cell>
        </row>
        <row r="221">
          <cell r="A221">
            <v>10.55</v>
          </cell>
          <cell r="B221" t="str">
            <v>Paint Tray</v>
          </cell>
          <cell r="C221" t="str">
            <v>pc.</v>
          </cell>
          <cell r="D221">
            <v>20</v>
          </cell>
          <cell r="E221">
            <v>0</v>
          </cell>
        </row>
        <row r="222">
          <cell r="A222">
            <v>10.56</v>
          </cell>
          <cell r="B222" t="str">
            <v>Stoffa</v>
          </cell>
          <cell r="C222" t="str">
            <v>kg.</v>
          </cell>
          <cell r="D222">
            <v>42</v>
          </cell>
          <cell r="E222">
            <v>0</v>
          </cell>
        </row>
        <row r="223">
          <cell r="A223">
            <v>10.57</v>
          </cell>
          <cell r="B223" t="str">
            <v>Steel Brush #1</v>
          </cell>
          <cell r="C223" t="str">
            <v>pc.</v>
          </cell>
          <cell r="D223">
            <v>15.75</v>
          </cell>
          <cell r="E223">
            <v>0</v>
          </cell>
        </row>
        <row r="224">
          <cell r="A224">
            <v>10.58</v>
          </cell>
          <cell r="B224" t="str">
            <v>Steel Brush #2</v>
          </cell>
          <cell r="C224" t="str">
            <v>pc.</v>
          </cell>
          <cell r="D224">
            <v>26.25</v>
          </cell>
          <cell r="E224">
            <v>0</v>
          </cell>
        </row>
        <row r="225">
          <cell r="A225">
            <v>10.59</v>
          </cell>
          <cell r="B225" t="str">
            <v>Perforated G.I. Metal Sheet ( 0.8 mm thick )</v>
          </cell>
          <cell r="C225" t="str">
            <v>sheet</v>
          </cell>
          <cell r="D225">
            <v>1785</v>
          </cell>
          <cell r="E225">
            <v>0</v>
          </cell>
        </row>
        <row r="226">
          <cell r="A226">
            <v>10.6</v>
          </cell>
          <cell r="B226" t="str">
            <v>Pull Wire</v>
          </cell>
          <cell r="C226" t="str">
            <v>roll</v>
          </cell>
          <cell r="D226">
            <v>1050</v>
          </cell>
          <cell r="E226">
            <v>0</v>
          </cell>
        </row>
        <row r="227">
          <cell r="A227">
            <v>10.6</v>
          </cell>
          <cell r="B227" t="str">
            <v>EXPANSION BOLT</v>
          </cell>
        </row>
        <row r="228">
          <cell r="A228">
            <v>10.61</v>
          </cell>
          <cell r="B228" t="str">
            <v>SA10108 Spatec (Ramset)</v>
          </cell>
          <cell r="C228" t="str">
            <v>pc.</v>
          </cell>
          <cell r="D228">
            <v>235.20000000000002</v>
          </cell>
          <cell r="E228">
            <v>0</v>
          </cell>
        </row>
        <row r="229">
          <cell r="A229">
            <v>10.62</v>
          </cell>
          <cell r="B229" t="str">
            <v>DP10065 Dynabolt Plus Anchor (Ramset)</v>
          </cell>
          <cell r="C229" t="str">
            <v>pc.</v>
          </cell>
          <cell r="D229">
            <v>19.425000000000001</v>
          </cell>
          <cell r="E229">
            <v>0</v>
          </cell>
        </row>
        <row r="230">
          <cell r="A230">
            <v>10.63</v>
          </cell>
          <cell r="B230" t="str">
            <v>T10065 Trubolt</v>
          </cell>
          <cell r="C230" t="str">
            <v>pc.</v>
          </cell>
          <cell r="D230">
            <v>19.425000000000001</v>
          </cell>
          <cell r="E230">
            <v>0</v>
          </cell>
        </row>
        <row r="231">
          <cell r="A231">
            <v>10.64</v>
          </cell>
          <cell r="B231" t="str">
            <v>DSM12 Dyaset Anchor (Ramset)</v>
          </cell>
          <cell r="C231" t="str">
            <v>pc.</v>
          </cell>
          <cell r="D231">
            <v>19.95</v>
          </cell>
          <cell r="E231">
            <v>0</v>
          </cell>
        </row>
        <row r="232">
          <cell r="A232">
            <v>10.65</v>
          </cell>
          <cell r="B232" t="str">
            <v>DSM16 Dyaset Anchor (Ramset)</v>
          </cell>
          <cell r="C232" t="str">
            <v>pc.</v>
          </cell>
          <cell r="D232">
            <v>55.650000000000006</v>
          </cell>
          <cell r="E232">
            <v>0</v>
          </cell>
        </row>
        <row r="233">
          <cell r="A233">
            <v>10.66</v>
          </cell>
          <cell r="B233" t="str">
            <v>CHEM10 Chemset (Ramset)</v>
          </cell>
          <cell r="C233" t="str">
            <v>pc.</v>
          </cell>
          <cell r="D233">
            <v>94.5</v>
          </cell>
          <cell r="E233">
            <v>0</v>
          </cell>
        </row>
        <row r="234">
          <cell r="A234">
            <v>10.67</v>
          </cell>
          <cell r="B234" t="str">
            <v>ISKE Epoxy Set (Ramset)</v>
          </cell>
          <cell r="C234" t="str">
            <v>kit</v>
          </cell>
          <cell r="D234">
            <v>2471.8049999999998</v>
          </cell>
          <cell r="E234">
            <v>0</v>
          </cell>
        </row>
        <row r="235">
          <cell r="A235">
            <v>11</v>
          </cell>
          <cell r="B235" t="str">
            <v>Marble</v>
          </cell>
          <cell r="D235">
            <v>0</v>
          </cell>
          <cell r="E235">
            <v>0</v>
          </cell>
        </row>
        <row r="236">
          <cell r="A236">
            <v>12</v>
          </cell>
          <cell r="B236" t="str">
            <v>Others</v>
          </cell>
          <cell r="D236">
            <v>0</v>
          </cell>
          <cell r="E236">
            <v>0</v>
          </cell>
        </row>
        <row r="237">
          <cell r="A237">
            <v>12.01</v>
          </cell>
          <cell r="B237" t="str">
            <v>Cabinet Pull, Ordinary</v>
          </cell>
          <cell r="C237" t="str">
            <v>pc.</v>
          </cell>
          <cell r="D237">
            <v>10.5</v>
          </cell>
          <cell r="E237">
            <v>0</v>
          </cell>
        </row>
        <row r="238">
          <cell r="A238">
            <v>12.02</v>
          </cell>
          <cell r="B238" t="str">
            <v>Roller Catches</v>
          </cell>
          <cell r="C238" t="str">
            <v>pc.</v>
          </cell>
          <cell r="D238">
            <v>5.25</v>
          </cell>
          <cell r="E238">
            <v>0</v>
          </cell>
        </row>
        <row r="239">
          <cell r="A239">
            <v>12.03</v>
          </cell>
          <cell r="B239" t="str">
            <v>Bunker</v>
          </cell>
          <cell r="C239" t="str">
            <v>lit.</v>
          </cell>
          <cell r="D239">
            <v>4.9770000000000003</v>
          </cell>
          <cell r="E239">
            <v>0</v>
          </cell>
        </row>
        <row r="240">
          <cell r="A240">
            <v>12.04</v>
          </cell>
          <cell r="B240" t="str">
            <v>Diesel</v>
          </cell>
          <cell r="C240" t="str">
            <v>lit.</v>
          </cell>
          <cell r="D240">
            <v>9.4919999999999991</v>
          </cell>
          <cell r="E240">
            <v>0</v>
          </cell>
        </row>
        <row r="241">
          <cell r="A241">
            <v>12.05</v>
          </cell>
          <cell r="B241" t="str">
            <v>Gasoline, Premium</v>
          </cell>
          <cell r="C241" t="str">
            <v>lit.</v>
          </cell>
          <cell r="D241">
            <v>13.534500000000001</v>
          </cell>
          <cell r="E241">
            <v>0</v>
          </cell>
        </row>
        <row r="242">
          <cell r="A242">
            <v>12.06</v>
          </cell>
          <cell r="B242" t="str">
            <v>Gasoline, Regular</v>
          </cell>
          <cell r="C242" t="str">
            <v>lit.</v>
          </cell>
          <cell r="D242">
            <v>12.232500000000002</v>
          </cell>
          <cell r="E242">
            <v>0</v>
          </cell>
        </row>
        <row r="243">
          <cell r="A243">
            <v>12.07</v>
          </cell>
          <cell r="B243" t="str">
            <v>Grease</v>
          </cell>
          <cell r="C243" t="str">
            <v>pale</v>
          </cell>
          <cell r="D243">
            <v>1139.691</v>
          </cell>
          <cell r="E243">
            <v>0</v>
          </cell>
        </row>
        <row r="244">
          <cell r="A244">
            <v>12.08</v>
          </cell>
          <cell r="B244" t="str">
            <v>Precast Guardrail</v>
          </cell>
          <cell r="C244" t="str">
            <v>pc.</v>
          </cell>
          <cell r="D244">
            <v>367.5</v>
          </cell>
          <cell r="E244">
            <v>0</v>
          </cell>
        </row>
        <row r="245">
          <cell r="A245">
            <v>13</v>
          </cell>
          <cell r="B245" t="str">
            <v>Paints</v>
          </cell>
          <cell r="D245">
            <v>0</v>
          </cell>
          <cell r="E245">
            <v>0</v>
          </cell>
        </row>
        <row r="246">
          <cell r="A246" t="str">
            <v>13a</v>
          </cell>
          <cell r="B246" t="str">
            <v>Painting</v>
          </cell>
          <cell r="C246" t="str">
            <v>sq. m.</v>
          </cell>
          <cell r="D246">
            <v>0</v>
          </cell>
          <cell r="E246">
            <v>15</v>
          </cell>
        </row>
        <row r="247">
          <cell r="A247" t="str">
            <v>13b</v>
          </cell>
          <cell r="B247" t="str">
            <v>Painting of Structural Steel</v>
          </cell>
          <cell r="C247" t="str">
            <v>kg.</v>
          </cell>
          <cell r="D247">
            <v>0</v>
          </cell>
          <cell r="E247">
            <v>0.77249999999999996</v>
          </cell>
        </row>
        <row r="248">
          <cell r="A248" t="str">
            <v>13c</v>
          </cell>
          <cell r="B248" t="str">
            <v>Varnishing</v>
          </cell>
          <cell r="C248" t="str">
            <v>sq. m.</v>
          </cell>
          <cell r="D248">
            <v>0</v>
          </cell>
          <cell r="E248">
            <v>16.6448</v>
          </cell>
        </row>
        <row r="249">
          <cell r="A249" t="str">
            <v>13.01a</v>
          </cell>
          <cell r="B249" t="str">
            <v>Acri-color</v>
          </cell>
          <cell r="C249" t="str">
            <v>gal.</v>
          </cell>
          <cell r="D249">
            <v>210</v>
          </cell>
          <cell r="E249">
            <v>0</v>
          </cell>
        </row>
        <row r="250">
          <cell r="A250">
            <v>13.01</v>
          </cell>
          <cell r="B250" t="str">
            <v>Acri-color, Dutch Boy</v>
          </cell>
          <cell r="C250" t="str">
            <v>gal.</v>
          </cell>
          <cell r="D250">
            <v>210</v>
          </cell>
          <cell r="E250">
            <v>0</v>
          </cell>
        </row>
        <row r="251">
          <cell r="A251">
            <v>13.02</v>
          </cell>
          <cell r="B251" t="str">
            <v>Calsomine Powder</v>
          </cell>
          <cell r="C251" t="str">
            <v>kg.</v>
          </cell>
          <cell r="D251">
            <v>20</v>
          </cell>
          <cell r="E251">
            <v>0</v>
          </cell>
        </row>
        <row r="252">
          <cell r="A252" t="str">
            <v>13.03a</v>
          </cell>
          <cell r="B252" t="str">
            <v>Enamel, Flat Wall</v>
          </cell>
          <cell r="C252" t="str">
            <v>gal.</v>
          </cell>
          <cell r="D252">
            <v>305</v>
          </cell>
          <cell r="E252">
            <v>0</v>
          </cell>
        </row>
        <row r="253">
          <cell r="A253">
            <v>13.03</v>
          </cell>
          <cell r="B253" t="str">
            <v>Enamel, Flat Wall, Boysen</v>
          </cell>
          <cell r="C253" t="str">
            <v>gal.</v>
          </cell>
          <cell r="D253">
            <v>273</v>
          </cell>
          <cell r="E253">
            <v>0</v>
          </cell>
        </row>
        <row r="254">
          <cell r="A254">
            <v>13.04</v>
          </cell>
          <cell r="B254" t="str">
            <v>Enamel, Flat Wall, Dutch Boy</v>
          </cell>
          <cell r="C254" t="str">
            <v>gal.</v>
          </cell>
          <cell r="D254">
            <v>273</v>
          </cell>
          <cell r="E254">
            <v>0</v>
          </cell>
        </row>
        <row r="255">
          <cell r="A255">
            <v>13.05</v>
          </cell>
          <cell r="B255" t="str">
            <v>Enamel, Flat Wall, Nation</v>
          </cell>
          <cell r="C255" t="str">
            <v>gal.</v>
          </cell>
          <cell r="D255">
            <v>225.75</v>
          </cell>
          <cell r="E255">
            <v>0</v>
          </cell>
        </row>
        <row r="256">
          <cell r="A256">
            <v>13.06</v>
          </cell>
          <cell r="B256" t="str">
            <v>Enamel, Flat Wall, Sinclair</v>
          </cell>
          <cell r="C256" t="str">
            <v>gal.</v>
          </cell>
          <cell r="D256">
            <v>241.5</v>
          </cell>
          <cell r="E256">
            <v>0</v>
          </cell>
        </row>
        <row r="257">
          <cell r="A257" t="str">
            <v>13.07a</v>
          </cell>
          <cell r="B257" t="str">
            <v>Enamel, Quick Dry, White</v>
          </cell>
          <cell r="C257" t="str">
            <v>gal.</v>
          </cell>
          <cell r="D257">
            <v>360</v>
          </cell>
          <cell r="E257">
            <v>0</v>
          </cell>
        </row>
        <row r="258">
          <cell r="A258" t="str">
            <v>13.07b</v>
          </cell>
          <cell r="B258" t="str">
            <v>Enamel, Quick Dry, Brown</v>
          </cell>
          <cell r="C258" t="str">
            <v>gal.</v>
          </cell>
          <cell r="D258">
            <v>325.5</v>
          </cell>
          <cell r="E258">
            <v>0</v>
          </cell>
        </row>
        <row r="259">
          <cell r="A259">
            <v>13.07</v>
          </cell>
          <cell r="B259" t="str">
            <v>Enamel, Quick Dry, White, Boysen</v>
          </cell>
          <cell r="C259" t="str">
            <v>gal.</v>
          </cell>
          <cell r="D259">
            <v>325.5</v>
          </cell>
          <cell r="E259">
            <v>0</v>
          </cell>
        </row>
        <row r="260">
          <cell r="A260">
            <v>13.08</v>
          </cell>
          <cell r="B260" t="str">
            <v>Enamel, Quick Dry, White, Dutch Boy</v>
          </cell>
          <cell r="C260" t="str">
            <v>gal.</v>
          </cell>
          <cell r="D260">
            <v>315</v>
          </cell>
          <cell r="E260">
            <v>0</v>
          </cell>
        </row>
        <row r="261">
          <cell r="A261">
            <v>13.09</v>
          </cell>
          <cell r="B261" t="str">
            <v>Enamel, Quick Dry, White, Nation</v>
          </cell>
          <cell r="C261" t="str">
            <v>gal.</v>
          </cell>
          <cell r="D261">
            <v>267.75</v>
          </cell>
          <cell r="E261">
            <v>0</v>
          </cell>
        </row>
        <row r="262">
          <cell r="A262">
            <v>13.1</v>
          </cell>
          <cell r="B262" t="str">
            <v>Enamel, Quick Dry, White, Sinclair</v>
          </cell>
          <cell r="C262" t="str">
            <v>gal.</v>
          </cell>
          <cell r="D262">
            <v>299.25</v>
          </cell>
          <cell r="E262">
            <v>0</v>
          </cell>
        </row>
        <row r="263">
          <cell r="A263" t="str">
            <v>13.11a</v>
          </cell>
          <cell r="B263" t="str">
            <v>Exterior House Paint</v>
          </cell>
          <cell r="C263" t="str">
            <v>gal.</v>
          </cell>
          <cell r="D263">
            <v>349.125</v>
          </cell>
          <cell r="E263">
            <v>0</v>
          </cell>
        </row>
        <row r="264">
          <cell r="A264">
            <v>13.11</v>
          </cell>
          <cell r="B264" t="str">
            <v>Exterior House Paint, Boysen</v>
          </cell>
          <cell r="C264" t="str">
            <v>gal.</v>
          </cell>
          <cell r="D264">
            <v>349.125</v>
          </cell>
          <cell r="E264">
            <v>0</v>
          </cell>
        </row>
        <row r="265">
          <cell r="A265">
            <v>13.12</v>
          </cell>
          <cell r="B265" t="str">
            <v>Exterior House Paint, Dutch Boy</v>
          </cell>
          <cell r="C265" t="str">
            <v>gal.</v>
          </cell>
          <cell r="D265">
            <v>336</v>
          </cell>
          <cell r="E265">
            <v>0</v>
          </cell>
        </row>
        <row r="266">
          <cell r="A266">
            <v>13.13</v>
          </cell>
          <cell r="B266" t="str">
            <v>Exterior House Paint, Nation</v>
          </cell>
          <cell r="C266" t="str">
            <v>gal.</v>
          </cell>
          <cell r="D266">
            <v>273</v>
          </cell>
          <cell r="E266">
            <v>0</v>
          </cell>
        </row>
        <row r="267">
          <cell r="A267">
            <v>13.14</v>
          </cell>
          <cell r="B267" t="str">
            <v>Exterior House Paint, Sinclair</v>
          </cell>
          <cell r="C267" t="str">
            <v>gal.</v>
          </cell>
          <cell r="D267">
            <v>330.75</v>
          </cell>
          <cell r="E267">
            <v>0</v>
          </cell>
        </row>
        <row r="268">
          <cell r="A268">
            <v>13.15</v>
          </cell>
          <cell r="B268" t="str">
            <v>Glazing Putty</v>
          </cell>
          <cell r="C268" t="str">
            <v>gal.</v>
          </cell>
          <cell r="D268">
            <v>300</v>
          </cell>
          <cell r="E268">
            <v>0</v>
          </cell>
        </row>
        <row r="269">
          <cell r="A269">
            <v>13.16</v>
          </cell>
          <cell r="B269" t="str">
            <v>Lacquer Thinner</v>
          </cell>
          <cell r="C269" t="str">
            <v>gal.</v>
          </cell>
          <cell r="D269">
            <v>80</v>
          </cell>
          <cell r="E269">
            <v>0</v>
          </cell>
        </row>
        <row r="270">
          <cell r="A270" t="str">
            <v>13.17a</v>
          </cell>
          <cell r="B270" t="str">
            <v>Latex, Acrylic Emulsion</v>
          </cell>
          <cell r="C270" t="str">
            <v>gal.</v>
          </cell>
          <cell r="D270">
            <v>270.90000000000003</v>
          </cell>
          <cell r="E270">
            <v>0</v>
          </cell>
        </row>
        <row r="271">
          <cell r="A271">
            <v>13.17</v>
          </cell>
          <cell r="B271" t="str">
            <v>Latex, Acrylic Emulsion, Boysen</v>
          </cell>
          <cell r="C271" t="str">
            <v>gal.</v>
          </cell>
          <cell r="D271">
            <v>270.90000000000003</v>
          </cell>
          <cell r="E271">
            <v>0</v>
          </cell>
        </row>
        <row r="272">
          <cell r="A272" t="str">
            <v>13.18a</v>
          </cell>
          <cell r="B272" t="str">
            <v>Latex, Flat</v>
          </cell>
          <cell r="C272" t="str">
            <v>4L</v>
          </cell>
          <cell r="D272">
            <v>280</v>
          </cell>
          <cell r="E272">
            <v>0</v>
          </cell>
        </row>
        <row r="273">
          <cell r="A273">
            <v>13.18</v>
          </cell>
          <cell r="B273" t="str">
            <v>Latex, Flat, Tuflon</v>
          </cell>
          <cell r="C273" t="str">
            <v>4L</v>
          </cell>
          <cell r="D273">
            <v>257.25</v>
          </cell>
          <cell r="E273">
            <v>0</v>
          </cell>
        </row>
        <row r="274">
          <cell r="A274" t="str">
            <v>13.19a</v>
          </cell>
          <cell r="B274" t="str">
            <v>Latex, Gloss</v>
          </cell>
          <cell r="C274" t="str">
            <v>gal.</v>
          </cell>
          <cell r="D274">
            <v>304.5</v>
          </cell>
          <cell r="E274">
            <v>0</v>
          </cell>
        </row>
        <row r="275">
          <cell r="A275">
            <v>13.19</v>
          </cell>
          <cell r="B275" t="str">
            <v>Latex, Gloss, Boysen</v>
          </cell>
          <cell r="C275" t="str">
            <v>gal.</v>
          </cell>
          <cell r="D275">
            <v>304.5</v>
          </cell>
          <cell r="E275">
            <v>0</v>
          </cell>
        </row>
        <row r="276">
          <cell r="A276">
            <v>13.2</v>
          </cell>
          <cell r="B276" t="str">
            <v>Latex, Gloss, Dutch Boy</v>
          </cell>
          <cell r="C276" t="str">
            <v>gal.</v>
          </cell>
          <cell r="D276">
            <v>299.25</v>
          </cell>
          <cell r="E276">
            <v>0</v>
          </cell>
        </row>
        <row r="277">
          <cell r="A277">
            <v>13.21</v>
          </cell>
          <cell r="B277" t="str">
            <v>Latex, Gloss, Sinclair</v>
          </cell>
          <cell r="C277" t="str">
            <v>gal.</v>
          </cell>
          <cell r="D277">
            <v>292.95</v>
          </cell>
          <cell r="E277">
            <v>0</v>
          </cell>
        </row>
        <row r="278">
          <cell r="A278" t="str">
            <v>13.22a</v>
          </cell>
          <cell r="B278" t="str">
            <v>Latex, Semi-Gloss</v>
          </cell>
          <cell r="C278" t="str">
            <v>gal.</v>
          </cell>
          <cell r="D278">
            <v>320</v>
          </cell>
          <cell r="E278">
            <v>0</v>
          </cell>
        </row>
        <row r="279">
          <cell r="A279">
            <v>13.22</v>
          </cell>
          <cell r="B279" t="str">
            <v>Latex, Semi-Gloss, Boysen</v>
          </cell>
          <cell r="C279" t="str">
            <v>gal.</v>
          </cell>
          <cell r="D279">
            <v>304.5</v>
          </cell>
          <cell r="E279">
            <v>0</v>
          </cell>
        </row>
        <row r="280">
          <cell r="A280">
            <v>13.23</v>
          </cell>
          <cell r="B280" t="str">
            <v>Latex, Semi-Gloss, Dutch Boy</v>
          </cell>
          <cell r="C280" t="str">
            <v>gal.</v>
          </cell>
          <cell r="D280">
            <v>315</v>
          </cell>
          <cell r="E280">
            <v>0</v>
          </cell>
        </row>
        <row r="281">
          <cell r="A281">
            <v>13.24</v>
          </cell>
          <cell r="B281" t="str">
            <v>Latex, Semi-Gloss, Sinclair</v>
          </cell>
          <cell r="C281" t="str">
            <v>gal.</v>
          </cell>
          <cell r="D281">
            <v>292.95</v>
          </cell>
          <cell r="E281">
            <v>0</v>
          </cell>
        </row>
        <row r="282">
          <cell r="A282" t="str">
            <v>13.25a</v>
          </cell>
          <cell r="B282" t="str">
            <v>Neutralizer</v>
          </cell>
          <cell r="C282" t="str">
            <v>gal.</v>
          </cell>
          <cell r="D282">
            <v>60</v>
          </cell>
          <cell r="E282">
            <v>0</v>
          </cell>
        </row>
        <row r="283">
          <cell r="A283">
            <v>13.25</v>
          </cell>
          <cell r="B283" t="str">
            <v>Neutralizer, Boysen</v>
          </cell>
          <cell r="C283" t="str">
            <v>gal.</v>
          </cell>
          <cell r="D283">
            <v>262.5</v>
          </cell>
          <cell r="E283">
            <v>0</v>
          </cell>
        </row>
        <row r="284">
          <cell r="A284">
            <v>13.26</v>
          </cell>
          <cell r="B284" t="str">
            <v>Neutralizer, Dutch Boy</v>
          </cell>
          <cell r="C284" t="str">
            <v>gal.</v>
          </cell>
          <cell r="D284">
            <v>280.35000000000002</v>
          </cell>
          <cell r="E284">
            <v>0</v>
          </cell>
        </row>
        <row r="285">
          <cell r="A285" t="str">
            <v>13.27a</v>
          </cell>
          <cell r="B285" t="str">
            <v>Paint Thinner</v>
          </cell>
          <cell r="C285" t="str">
            <v>gal.</v>
          </cell>
          <cell r="D285">
            <v>80</v>
          </cell>
          <cell r="E285">
            <v>0</v>
          </cell>
        </row>
        <row r="286">
          <cell r="A286">
            <v>13.27</v>
          </cell>
          <cell r="B286" t="str">
            <v>Paint Thinner. CES</v>
          </cell>
          <cell r="C286" t="str">
            <v>gal.</v>
          </cell>
          <cell r="D286">
            <v>80</v>
          </cell>
          <cell r="E286">
            <v>0</v>
          </cell>
        </row>
        <row r="287">
          <cell r="A287" t="str">
            <v>13.28a</v>
          </cell>
          <cell r="B287" t="str">
            <v>Patching Compound</v>
          </cell>
          <cell r="C287" t="str">
            <v>gal.</v>
          </cell>
          <cell r="D287">
            <v>262.5</v>
          </cell>
          <cell r="E287">
            <v>0</v>
          </cell>
        </row>
        <row r="288">
          <cell r="A288">
            <v>13.28</v>
          </cell>
          <cell r="B288" t="str">
            <v>Patching Compound - Decalite</v>
          </cell>
          <cell r="C288" t="str">
            <v>gal.</v>
          </cell>
          <cell r="D288">
            <v>262.5</v>
          </cell>
          <cell r="E288">
            <v>0</v>
          </cell>
        </row>
        <row r="289">
          <cell r="A289" t="str">
            <v>13.29a</v>
          </cell>
          <cell r="B289" t="str">
            <v>Portland Cement Roof Paint</v>
          </cell>
          <cell r="C289" t="str">
            <v>gal.</v>
          </cell>
          <cell r="D289">
            <v>400</v>
          </cell>
          <cell r="E289">
            <v>0</v>
          </cell>
        </row>
        <row r="290">
          <cell r="A290">
            <v>13.29</v>
          </cell>
          <cell r="B290" t="str">
            <v>Portland Cement Roof Paint, Green, Boysen</v>
          </cell>
          <cell r="C290" t="str">
            <v>gal.</v>
          </cell>
          <cell r="D290">
            <v>351.75</v>
          </cell>
          <cell r="E290">
            <v>0</v>
          </cell>
        </row>
        <row r="291">
          <cell r="A291">
            <v>13.3</v>
          </cell>
          <cell r="B291" t="str">
            <v>Portland Cement Roof Paint, Green, Dutch Boy</v>
          </cell>
          <cell r="C291" t="str">
            <v>gal.</v>
          </cell>
          <cell r="D291">
            <v>350.7</v>
          </cell>
          <cell r="E291">
            <v>0</v>
          </cell>
        </row>
        <row r="292">
          <cell r="A292" t="str">
            <v>13.31a</v>
          </cell>
          <cell r="B292" t="str">
            <v>Primer Red Lead</v>
          </cell>
          <cell r="C292" t="str">
            <v>gal.</v>
          </cell>
          <cell r="D292">
            <v>320</v>
          </cell>
          <cell r="E292">
            <v>0</v>
          </cell>
        </row>
        <row r="293">
          <cell r="A293">
            <v>13.31</v>
          </cell>
          <cell r="B293" t="str">
            <v>Primer Red Lead, Boysen</v>
          </cell>
          <cell r="C293" t="str">
            <v>gal.</v>
          </cell>
          <cell r="D293">
            <v>313.95</v>
          </cell>
          <cell r="E293">
            <v>0</v>
          </cell>
        </row>
        <row r="294">
          <cell r="A294">
            <v>13.32</v>
          </cell>
          <cell r="B294" t="str">
            <v>Primer Red Lead, Dutch Boy</v>
          </cell>
          <cell r="C294" t="str">
            <v>gal.</v>
          </cell>
          <cell r="D294">
            <v>287.7</v>
          </cell>
          <cell r="E294">
            <v>0</v>
          </cell>
        </row>
        <row r="295">
          <cell r="A295" t="str">
            <v>13.33a</v>
          </cell>
          <cell r="B295" t="str">
            <v>Tinting Color</v>
          </cell>
          <cell r="C295" t="str">
            <v>pint</v>
          </cell>
          <cell r="D295">
            <v>70</v>
          </cell>
          <cell r="E295">
            <v>0</v>
          </cell>
        </row>
        <row r="296">
          <cell r="A296">
            <v>13.33</v>
          </cell>
          <cell r="B296" t="str">
            <v>Tinting Color, Green, Sinclair</v>
          </cell>
          <cell r="C296" t="str">
            <v>pint</v>
          </cell>
          <cell r="D296">
            <v>52.5</v>
          </cell>
          <cell r="E296">
            <v>0</v>
          </cell>
        </row>
        <row r="297">
          <cell r="A297">
            <v>13.34</v>
          </cell>
          <cell r="B297" t="str">
            <v>Varnish, Dutch Boy</v>
          </cell>
          <cell r="C297" t="str">
            <v>gal.</v>
          </cell>
          <cell r="D297">
            <v>231</v>
          </cell>
          <cell r="E297">
            <v>0</v>
          </cell>
        </row>
        <row r="298">
          <cell r="A298">
            <v>13.35</v>
          </cell>
          <cell r="B298" t="str">
            <v>Varnish, Valspar</v>
          </cell>
          <cell r="C298" t="str">
            <v>gal.</v>
          </cell>
          <cell r="D298">
            <v>609</v>
          </cell>
          <cell r="E298">
            <v>0</v>
          </cell>
        </row>
        <row r="299">
          <cell r="A299">
            <v>13.36</v>
          </cell>
          <cell r="B299" t="str">
            <v>Wood Stain</v>
          </cell>
          <cell r="C299" t="str">
            <v>lit.</v>
          </cell>
          <cell r="D299">
            <v>57.75</v>
          </cell>
          <cell r="E299">
            <v>0</v>
          </cell>
        </row>
        <row r="300">
          <cell r="A300">
            <v>13.37</v>
          </cell>
          <cell r="B300" t="str">
            <v>Zinc Chromate, Dutch Boy</v>
          </cell>
          <cell r="C300" t="str">
            <v>gal.</v>
          </cell>
          <cell r="D300">
            <v>367.5</v>
          </cell>
          <cell r="E300">
            <v>0</v>
          </cell>
        </row>
        <row r="301">
          <cell r="A301">
            <v>14</v>
          </cell>
          <cell r="B301" t="str">
            <v>Pipe Fittings</v>
          </cell>
          <cell r="D301">
            <v>0</v>
          </cell>
          <cell r="E301">
            <v>0</v>
          </cell>
        </row>
        <row r="302">
          <cell r="A302">
            <v>14.01</v>
          </cell>
          <cell r="B302" t="str">
            <v>G.I. Check Valve, Horizontal, 1/2" dia.</v>
          </cell>
          <cell r="C302" t="str">
            <v>pc.</v>
          </cell>
          <cell r="D302">
            <v>262.5</v>
          </cell>
          <cell r="E302">
            <v>0</v>
          </cell>
        </row>
        <row r="303">
          <cell r="A303">
            <v>14.02</v>
          </cell>
          <cell r="B303" t="str">
            <v>G.I. Check Valve, Horizontal, 3/4" dia.</v>
          </cell>
          <cell r="C303" t="str">
            <v>pc.</v>
          </cell>
          <cell r="D303">
            <v>141.75</v>
          </cell>
          <cell r="E303">
            <v>0</v>
          </cell>
        </row>
        <row r="304">
          <cell r="A304">
            <v>14.03</v>
          </cell>
          <cell r="B304" t="str">
            <v>G.I. Check Valve, Horizontal,  1" dia.</v>
          </cell>
          <cell r="C304" t="str">
            <v>pc.</v>
          </cell>
          <cell r="D304">
            <v>198.1875</v>
          </cell>
          <cell r="E304">
            <v>0</v>
          </cell>
        </row>
        <row r="305">
          <cell r="A305">
            <v>14.04</v>
          </cell>
          <cell r="B305" t="str">
            <v>G.I. Check Valve, Horizontal, 1-1/2" dia.</v>
          </cell>
          <cell r="C305" t="str">
            <v>pc.</v>
          </cell>
          <cell r="D305">
            <v>323.40000000000003</v>
          </cell>
          <cell r="E305">
            <v>0</v>
          </cell>
        </row>
        <row r="306">
          <cell r="A306">
            <v>14.05</v>
          </cell>
          <cell r="B306" t="str">
            <v>G.I. Coupling, 1/2" dia.</v>
          </cell>
          <cell r="C306" t="str">
            <v>pc.</v>
          </cell>
          <cell r="D306">
            <v>10.5</v>
          </cell>
          <cell r="E306">
            <v>0</v>
          </cell>
        </row>
        <row r="307">
          <cell r="A307">
            <v>14.06</v>
          </cell>
          <cell r="B307" t="str">
            <v>G.I. Coupling, 3/4" dia.</v>
          </cell>
          <cell r="C307" t="str">
            <v>pc.</v>
          </cell>
          <cell r="D307">
            <v>13.65</v>
          </cell>
          <cell r="E307">
            <v>0</v>
          </cell>
        </row>
        <row r="308">
          <cell r="A308">
            <v>14.07</v>
          </cell>
          <cell r="B308" t="str">
            <v>G.I. Coupling,  1" dia.</v>
          </cell>
          <cell r="C308" t="str">
            <v>pc.</v>
          </cell>
          <cell r="D308">
            <v>24.150000000000002</v>
          </cell>
          <cell r="E308">
            <v>0</v>
          </cell>
        </row>
        <row r="309">
          <cell r="A309">
            <v>14.08</v>
          </cell>
          <cell r="B309" t="str">
            <v>G.I. Coupling, 1-1/2" dia.</v>
          </cell>
          <cell r="C309" t="str">
            <v>pc.</v>
          </cell>
          <cell r="D309">
            <v>38.661000000000001</v>
          </cell>
          <cell r="E309">
            <v>0</v>
          </cell>
        </row>
        <row r="310">
          <cell r="A310">
            <v>14.09</v>
          </cell>
          <cell r="B310" t="str">
            <v>G.I. Coupling,  2" dia.</v>
          </cell>
          <cell r="C310" t="str">
            <v>pc.</v>
          </cell>
          <cell r="D310">
            <v>63</v>
          </cell>
          <cell r="E310">
            <v>0</v>
          </cell>
        </row>
        <row r="311">
          <cell r="A311">
            <v>14.1</v>
          </cell>
          <cell r="B311" t="str">
            <v>G.I. Coupling,  3" dia.</v>
          </cell>
          <cell r="C311" t="str">
            <v>pc.</v>
          </cell>
          <cell r="D311">
            <v>138.6</v>
          </cell>
          <cell r="E311">
            <v>0</v>
          </cell>
        </row>
        <row r="312">
          <cell r="A312">
            <v>14.11</v>
          </cell>
          <cell r="B312" t="str">
            <v>G.I. Cross Tee, 1/2" dia.</v>
          </cell>
          <cell r="C312" t="str">
            <v>pc.</v>
          </cell>
          <cell r="D312">
            <v>52.5</v>
          </cell>
          <cell r="E312">
            <v>0</v>
          </cell>
        </row>
        <row r="313">
          <cell r="A313">
            <v>14.12</v>
          </cell>
          <cell r="B313" t="str">
            <v>G.I. Cross Tee, 3/4" dia.</v>
          </cell>
          <cell r="C313" t="str">
            <v>pc.</v>
          </cell>
          <cell r="D313">
            <v>66.150000000000006</v>
          </cell>
          <cell r="E313">
            <v>0</v>
          </cell>
        </row>
        <row r="314">
          <cell r="A314">
            <v>14.13</v>
          </cell>
          <cell r="B314" t="str">
            <v>G.I. Cross Tee,  1" dia.</v>
          </cell>
          <cell r="C314" t="str">
            <v>pc.</v>
          </cell>
          <cell r="D314">
            <v>89.25</v>
          </cell>
          <cell r="E314">
            <v>0</v>
          </cell>
        </row>
        <row r="315">
          <cell r="A315">
            <v>14.14</v>
          </cell>
          <cell r="B315" t="str">
            <v>G.I. Cross Tee, 1-1/2" dia.</v>
          </cell>
          <cell r="C315" t="str">
            <v>pc.</v>
          </cell>
          <cell r="D315">
            <v>182.70000000000002</v>
          </cell>
          <cell r="E315">
            <v>0</v>
          </cell>
        </row>
        <row r="316">
          <cell r="A316">
            <v>14.15</v>
          </cell>
          <cell r="B316" t="str">
            <v>G.I. Cross Tee,  2" dia.</v>
          </cell>
          <cell r="C316" t="str">
            <v>pc.</v>
          </cell>
          <cell r="D316">
            <v>242.55</v>
          </cell>
          <cell r="E316">
            <v>0</v>
          </cell>
        </row>
        <row r="317">
          <cell r="A317">
            <v>14.16</v>
          </cell>
          <cell r="B317" t="str">
            <v>G.I. Cross Tee,  3" dia.</v>
          </cell>
          <cell r="C317" t="str">
            <v>pc.</v>
          </cell>
          <cell r="D317">
            <v>577.5</v>
          </cell>
          <cell r="E317">
            <v>0</v>
          </cell>
        </row>
        <row r="318">
          <cell r="A318">
            <v>14.17</v>
          </cell>
          <cell r="B318" t="str">
            <v>G.I. Elbow, 45 Deg., 1/2" dia.</v>
          </cell>
          <cell r="C318" t="str">
            <v>pc.</v>
          </cell>
          <cell r="D318">
            <v>15.75</v>
          </cell>
          <cell r="E318">
            <v>0</v>
          </cell>
        </row>
        <row r="319">
          <cell r="A319">
            <v>14.18</v>
          </cell>
          <cell r="B319" t="str">
            <v>G.I. Elbow, 45 Deg., 3/4" dia.</v>
          </cell>
          <cell r="C319" t="str">
            <v>pc.</v>
          </cell>
          <cell r="D319">
            <v>18.900000000000002</v>
          </cell>
          <cell r="E319">
            <v>0</v>
          </cell>
        </row>
        <row r="320">
          <cell r="A320">
            <v>14.19</v>
          </cell>
          <cell r="B320" t="str">
            <v>G.I. Elbow, 45 Deg.,  1" dia.</v>
          </cell>
          <cell r="C320" t="str">
            <v>pc.</v>
          </cell>
          <cell r="D320">
            <v>31.5</v>
          </cell>
          <cell r="E320">
            <v>0</v>
          </cell>
        </row>
        <row r="321">
          <cell r="A321">
            <v>14.2</v>
          </cell>
          <cell r="B321" t="str">
            <v>G.I. Elbow, 45 Deg., 1-1/2" dia.</v>
          </cell>
          <cell r="C321" t="str">
            <v>pc.</v>
          </cell>
          <cell r="D321">
            <v>60.900000000000006</v>
          </cell>
          <cell r="E321">
            <v>0</v>
          </cell>
        </row>
        <row r="322">
          <cell r="A322">
            <v>14.21</v>
          </cell>
          <cell r="B322" t="str">
            <v>G.I. Elbow, 45 Deg.,  2" dia.</v>
          </cell>
          <cell r="C322" t="str">
            <v>pc.</v>
          </cell>
          <cell r="D322">
            <v>89.25</v>
          </cell>
          <cell r="E322">
            <v>0</v>
          </cell>
        </row>
        <row r="323">
          <cell r="A323">
            <v>14.22</v>
          </cell>
          <cell r="B323" t="str">
            <v>G.I. Elbow, 45 Deg.,  3" dia.</v>
          </cell>
          <cell r="C323" t="str">
            <v>pc.</v>
          </cell>
          <cell r="D323">
            <v>252</v>
          </cell>
          <cell r="E323">
            <v>0</v>
          </cell>
        </row>
        <row r="324">
          <cell r="A324">
            <v>14.23</v>
          </cell>
          <cell r="B324" t="str">
            <v>G.I. Elbow, 90 Deg., 1/2" dia.</v>
          </cell>
          <cell r="C324" t="str">
            <v>pc.</v>
          </cell>
          <cell r="D324">
            <v>11.55</v>
          </cell>
          <cell r="E324">
            <v>0</v>
          </cell>
        </row>
        <row r="325">
          <cell r="A325">
            <v>14.24</v>
          </cell>
          <cell r="B325" t="str">
            <v>G.I. Elbow, 90 Deg., 3/4" dia.</v>
          </cell>
          <cell r="C325" t="str">
            <v>pc.</v>
          </cell>
          <cell r="D325">
            <v>18.900000000000002</v>
          </cell>
          <cell r="E325">
            <v>0</v>
          </cell>
        </row>
        <row r="326">
          <cell r="A326">
            <v>14.25</v>
          </cell>
          <cell r="B326" t="str">
            <v>G.I. Elbow, 90 Deg.,  1" dia.</v>
          </cell>
          <cell r="C326" t="str">
            <v>pc.</v>
          </cell>
          <cell r="D326">
            <v>28.35</v>
          </cell>
          <cell r="E326">
            <v>0</v>
          </cell>
        </row>
        <row r="327">
          <cell r="A327">
            <v>14.26</v>
          </cell>
          <cell r="B327" t="str">
            <v>G.I. Elbow, 90 Deg., 1-1/2" dia.</v>
          </cell>
          <cell r="C327" t="str">
            <v>pc.</v>
          </cell>
          <cell r="D327">
            <v>52.5</v>
          </cell>
          <cell r="E327">
            <v>0</v>
          </cell>
        </row>
        <row r="328">
          <cell r="A328">
            <v>14.27</v>
          </cell>
          <cell r="B328" t="str">
            <v>G.I. Elbow, 90 Deg.,  2" dia.</v>
          </cell>
          <cell r="C328" t="str">
            <v>pc.</v>
          </cell>
          <cell r="D328">
            <v>78.75</v>
          </cell>
          <cell r="E328">
            <v>0</v>
          </cell>
        </row>
        <row r="329">
          <cell r="A329">
            <v>14.28</v>
          </cell>
          <cell r="B329" t="str">
            <v>G.I. Elbow, 90 Deg.,  3" dia.</v>
          </cell>
          <cell r="C329" t="str">
            <v>pc.</v>
          </cell>
          <cell r="D329">
            <v>210</v>
          </cell>
          <cell r="E329">
            <v>0</v>
          </cell>
        </row>
        <row r="330">
          <cell r="A330">
            <v>14.29</v>
          </cell>
          <cell r="B330" t="str">
            <v>G.I. Gate Valve, 1/2" dia.</v>
          </cell>
          <cell r="C330" t="str">
            <v>pc.</v>
          </cell>
          <cell r="D330">
            <v>99.75</v>
          </cell>
          <cell r="E330">
            <v>0</v>
          </cell>
        </row>
        <row r="331">
          <cell r="A331">
            <v>14.3</v>
          </cell>
          <cell r="B331" t="str">
            <v>G.I. Gate Valve, 3/4" dia.</v>
          </cell>
          <cell r="C331" t="str">
            <v>pc.</v>
          </cell>
          <cell r="D331">
            <v>136.5</v>
          </cell>
          <cell r="E331">
            <v>0</v>
          </cell>
        </row>
        <row r="332">
          <cell r="A332">
            <v>14.31</v>
          </cell>
          <cell r="B332" t="str">
            <v>G.I. Gate Valve,  1" dia.</v>
          </cell>
          <cell r="C332" t="str">
            <v>pc.</v>
          </cell>
          <cell r="D332">
            <v>136.5</v>
          </cell>
          <cell r="E332">
            <v>0</v>
          </cell>
        </row>
        <row r="333">
          <cell r="A333">
            <v>14.32</v>
          </cell>
          <cell r="B333" t="str">
            <v>G.I. Gate Valve, 1-1/2" dia.</v>
          </cell>
          <cell r="C333" t="str">
            <v>pc.</v>
          </cell>
          <cell r="D333">
            <v>319.2</v>
          </cell>
          <cell r="E333">
            <v>0</v>
          </cell>
        </row>
        <row r="334">
          <cell r="A334">
            <v>14.33</v>
          </cell>
          <cell r="B334" t="str">
            <v>G.I. Gate Valve,  2" dia.</v>
          </cell>
          <cell r="C334" t="str">
            <v>pc.</v>
          </cell>
          <cell r="D334">
            <v>472.5</v>
          </cell>
          <cell r="E334">
            <v>0</v>
          </cell>
        </row>
        <row r="335">
          <cell r="A335">
            <v>14.34</v>
          </cell>
          <cell r="B335" t="str">
            <v>G.I. Plug, 1/2" dia.</v>
          </cell>
          <cell r="C335" t="str">
            <v>pc.</v>
          </cell>
          <cell r="D335">
            <v>10.5</v>
          </cell>
          <cell r="E335">
            <v>0</v>
          </cell>
        </row>
        <row r="336">
          <cell r="A336">
            <v>14.35</v>
          </cell>
          <cell r="B336" t="str">
            <v>G.I. Plug, 3/4" dia.</v>
          </cell>
          <cell r="C336" t="str">
            <v>pc.</v>
          </cell>
          <cell r="D336">
            <v>12.600000000000001</v>
          </cell>
          <cell r="E336">
            <v>0</v>
          </cell>
        </row>
        <row r="337">
          <cell r="A337">
            <v>14.36</v>
          </cell>
          <cell r="B337" t="str">
            <v>G.I. Plug,  1" dia.</v>
          </cell>
          <cell r="C337" t="str">
            <v>pc.</v>
          </cell>
          <cell r="D337">
            <v>15.75</v>
          </cell>
          <cell r="E337">
            <v>0</v>
          </cell>
        </row>
        <row r="338">
          <cell r="A338">
            <v>14.37</v>
          </cell>
          <cell r="B338" t="str">
            <v>G.I. Plug, 1-1/2" dia.</v>
          </cell>
          <cell r="C338" t="str">
            <v>pc.</v>
          </cell>
          <cell r="D338">
            <v>27.3</v>
          </cell>
          <cell r="E338">
            <v>0</v>
          </cell>
        </row>
        <row r="339">
          <cell r="A339">
            <v>14.38</v>
          </cell>
          <cell r="B339" t="str">
            <v>G.I. Pipe 1/2" dia.</v>
          </cell>
          <cell r="C339" t="str">
            <v>pc.</v>
          </cell>
          <cell r="D339">
            <v>210</v>
          </cell>
          <cell r="E339">
            <v>0</v>
          </cell>
        </row>
        <row r="340">
          <cell r="A340">
            <v>14.39</v>
          </cell>
          <cell r="B340" t="str">
            <v>Auxiliary Valve</v>
          </cell>
          <cell r="C340" t="str">
            <v>pc.</v>
          </cell>
          <cell r="D340">
            <v>147</v>
          </cell>
          <cell r="E340">
            <v>0</v>
          </cell>
        </row>
        <row r="341">
          <cell r="A341">
            <v>14.4</v>
          </cell>
          <cell r="B341" t="str">
            <v>Niple 2" long</v>
          </cell>
          <cell r="C341" t="str">
            <v>pc.</v>
          </cell>
          <cell r="D341">
            <v>7.3500000000000005</v>
          </cell>
          <cell r="E341">
            <v>0</v>
          </cell>
        </row>
        <row r="342">
          <cell r="A342">
            <v>14.41</v>
          </cell>
          <cell r="B342" t="str">
            <v>Teflon</v>
          </cell>
          <cell r="C342" t="str">
            <v>pc.</v>
          </cell>
          <cell r="D342">
            <v>10.5</v>
          </cell>
          <cell r="E342">
            <v>0</v>
          </cell>
        </row>
        <row r="343">
          <cell r="A343">
            <v>14.42</v>
          </cell>
          <cell r="B343" t="str">
            <v>Flexible Pipe</v>
          </cell>
          <cell r="C343" t="str">
            <v>pc.</v>
          </cell>
          <cell r="D343">
            <v>78.75</v>
          </cell>
          <cell r="E343">
            <v>0</v>
          </cell>
        </row>
        <row r="344">
          <cell r="A344">
            <v>15</v>
          </cell>
          <cell r="B344" t="str">
            <v>Plumbing/Sanitary</v>
          </cell>
          <cell r="D344">
            <v>0</v>
          </cell>
          <cell r="E344">
            <v>0</v>
          </cell>
        </row>
        <row r="345">
          <cell r="A345">
            <v>15.01</v>
          </cell>
          <cell r="B345" t="str">
            <v>PVC Tee 2" dia.</v>
          </cell>
          <cell r="C345" t="str">
            <v>pc.</v>
          </cell>
          <cell r="D345">
            <v>15.75</v>
          </cell>
          <cell r="E345">
            <v>0</v>
          </cell>
        </row>
        <row r="346">
          <cell r="A346">
            <v>15.02</v>
          </cell>
          <cell r="B346" t="str">
            <v>PVC Tee 3" dia.</v>
          </cell>
          <cell r="C346" t="str">
            <v>pc.</v>
          </cell>
          <cell r="D346">
            <v>21</v>
          </cell>
          <cell r="E346">
            <v>0</v>
          </cell>
        </row>
        <row r="347">
          <cell r="A347">
            <v>15.03</v>
          </cell>
          <cell r="B347" t="str">
            <v>PVC Tee 4" dia.</v>
          </cell>
          <cell r="C347" t="str">
            <v>pc.</v>
          </cell>
          <cell r="D347">
            <v>26.25</v>
          </cell>
          <cell r="E347">
            <v>0</v>
          </cell>
        </row>
        <row r="348">
          <cell r="A348">
            <v>15.04</v>
          </cell>
          <cell r="B348" t="str">
            <v>PVC Tee 2"x2" dia.</v>
          </cell>
          <cell r="C348" t="str">
            <v>pc.</v>
          </cell>
          <cell r="D348">
            <v>26.25</v>
          </cell>
          <cell r="E348">
            <v>0</v>
          </cell>
        </row>
        <row r="349">
          <cell r="A349">
            <v>15.05</v>
          </cell>
          <cell r="B349" t="str">
            <v>PVC Tee 3"x2" dia.</v>
          </cell>
          <cell r="C349" t="str">
            <v>pc.</v>
          </cell>
          <cell r="D349">
            <v>31.5</v>
          </cell>
          <cell r="E349">
            <v>0</v>
          </cell>
        </row>
        <row r="350">
          <cell r="A350">
            <v>15.06</v>
          </cell>
          <cell r="B350" t="str">
            <v>PVC Tee 4"x3" dia.</v>
          </cell>
          <cell r="C350" t="str">
            <v>pc.</v>
          </cell>
          <cell r="D350">
            <v>37.800000000000004</v>
          </cell>
          <cell r="E350">
            <v>0</v>
          </cell>
        </row>
        <row r="351">
          <cell r="A351" t="str">
            <v>15.06a</v>
          </cell>
          <cell r="B351" t="str">
            <v>PVC Tee 4"x4" dia.</v>
          </cell>
          <cell r="C351" t="str">
            <v>pc.</v>
          </cell>
          <cell r="D351">
            <v>42</v>
          </cell>
          <cell r="E351">
            <v>0</v>
          </cell>
        </row>
        <row r="352">
          <cell r="A352">
            <v>15.07</v>
          </cell>
          <cell r="B352" t="str">
            <v>PVC Pipe 2" dia.</v>
          </cell>
          <cell r="C352" t="str">
            <v>pc.</v>
          </cell>
          <cell r="D352">
            <v>126</v>
          </cell>
          <cell r="E352">
            <v>0</v>
          </cell>
        </row>
        <row r="353">
          <cell r="A353">
            <v>15.08</v>
          </cell>
          <cell r="B353" t="str">
            <v>PVC Pipe 3" dia.</v>
          </cell>
          <cell r="C353" t="str">
            <v>pc.</v>
          </cell>
          <cell r="D353">
            <v>147</v>
          </cell>
          <cell r="E353">
            <v>0</v>
          </cell>
        </row>
        <row r="354">
          <cell r="A354">
            <v>15.09</v>
          </cell>
          <cell r="B354" t="str">
            <v>PVC Pipe 4" dia.</v>
          </cell>
          <cell r="C354" t="str">
            <v>pc.</v>
          </cell>
          <cell r="D354">
            <v>168</v>
          </cell>
          <cell r="E354">
            <v>0</v>
          </cell>
        </row>
        <row r="355">
          <cell r="A355">
            <v>15.1</v>
          </cell>
          <cell r="B355" t="str">
            <v>PVC Wye 2"x2" dia.</v>
          </cell>
          <cell r="C355" t="str">
            <v>pc.</v>
          </cell>
          <cell r="D355">
            <v>21</v>
          </cell>
          <cell r="E355">
            <v>0</v>
          </cell>
        </row>
        <row r="356">
          <cell r="A356">
            <v>15.11</v>
          </cell>
          <cell r="B356" t="str">
            <v>PVC Wye 3"x2" dia.</v>
          </cell>
          <cell r="C356" t="str">
            <v>pc.</v>
          </cell>
          <cell r="D356">
            <v>26.25</v>
          </cell>
          <cell r="E356">
            <v>0</v>
          </cell>
        </row>
        <row r="357">
          <cell r="A357">
            <v>15.12</v>
          </cell>
          <cell r="B357" t="str">
            <v>PVC Wye 3"x3" dia.</v>
          </cell>
          <cell r="C357" t="str">
            <v>pc.</v>
          </cell>
          <cell r="D357">
            <v>29.400000000000002</v>
          </cell>
          <cell r="E357">
            <v>0</v>
          </cell>
        </row>
        <row r="358">
          <cell r="A358">
            <v>15.13</v>
          </cell>
          <cell r="B358" t="str">
            <v>PVC Wye 4"x3" dia.</v>
          </cell>
          <cell r="C358" t="str">
            <v>pc.</v>
          </cell>
          <cell r="D358">
            <v>33.6</v>
          </cell>
          <cell r="E358">
            <v>0</v>
          </cell>
        </row>
        <row r="359">
          <cell r="A359">
            <v>15.14</v>
          </cell>
          <cell r="B359" t="str">
            <v>PVC Elbow 2" dia.</v>
          </cell>
          <cell r="C359" t="str">
            <v>pc.</v>
          </cell>
          <cell r="D359">
            <v>15.75</v>
          </cell>
          <cell r="E359">
            <v>0</v>
          </cell>
        </row>
        <row r="360">
          <cell r="A360">
            <v>15.15</v>
          </cell>
          <cell r="B360" t="str">
            <v>PVC Elbow 3" dia.</v>
          </cell>
          <cell r="C360" t="str">
            <v>pc.</v>
          </cell>
          <cell r="D360">
            <v>21</v>
          </cell>
          <cell r="E360">
            <v>0</v>
          </cell>
        </row>
        <row r="361">
          <cell r="A361">
            <v>15.16</v>
          </cell>
          <cell r="B361" t="str">
            <v>PVC Elbow 4" dia.</v>
          </cell>
          <cell r="C361" t="str">
            <v>pc.</v>
          </cell>
          <cell r="D361">
            <v>24.150000000000002</v>
          </cell>
          <cell r="E361">
            <v>0</v>
          </cell>
        </row>
        <row r="362">
          <cell r="A362">
            <v>15.17</v>
          </cell>
          <cell r="B362" t="str">
            <v>PVC Elbow 2"x2" dia.</v>
          </cell>
          <cell r="C362" t="str">
            <v>pc.</v>
          </cell>
          <cell r="D362">
            <v>15.75</v>
          </cell>
          <cell r="E362">
            <v>0</v>
          </cell>
        </row>
        <row r="363">
          <cell r="A363">
            <v>15.18</v>
          </cell>
          <cell r="B363" t="str">
            <v>PVC Elbow 3"x2" dia.</v>
          </cell>
          <cell r="C363" t="str">
            <v>pc.</v>
          </cell>
          <cell r="D363">
            <v>18.900000000000002</v>
          </cell>
          <cell r="E363">
            <v>0</v>
          </cell>
        </row>
        <row r="364">
          <cell r="A364">
            <v>15.19</v>
          </cell>
          <cell r="B364" t="str">
            <v>PVC Elbow 3"x3" dia.</v>
          </cell>
          <cell r="C364" t="str">
            <v>pc.</v>
          </cell>
          <cell r="D364">
            <v>22.05</v>
          </cell>
          <cell r="E364">
            <v>0</v>
          </cell>
        </row>
        <row r="365">
          <cell r="A365">
            <v>15.2</v>
          </cell>
          <cell r="B365" t="str">
            <v>PVC Elbow 4"x3" dia.</v>
          </cell>
          <cell r="C365" t="str">
            <v>pc.</v>
          </cell>
          <cell r="D365">
            <v>24.150000000000002</v>
          </cell>
          <cell r="E365">
            <v>0</v>
          </cell>
        </row>
        <row r="366">
          <cell r="A366">
            <v>15.21</v>
          </cell>
          <cell r="B366" t="str">
            <v>PVC Elbow 4"x4" dia.</v>
          </cell>
          <cell r="C366" t="str">
            <v>pc.</v>
          </cell>
          <cell r="D366">
            <v>26.25</v>
          </cell>
          <cell r="E366">
            <v>0</v>
          </cell>
        </row>
        <row r="367">
          <cell r="A367">
            <v>15.22</v>
          </cell>
          <cell r="B367" t="str">
            <v>PVC End Cap 2" dia.</v>
          </cell>
          <cell r="C367" t="str">
            <v>pc.</v>
          </cell>
          <cell r="D367">
            <v>21</v>
          </cell>
          <cell r="E367">
            <v>0</v>
          </cell>
        </row>
        <row r="368">
          <cell r="A368">
            <v>15.23</v>
          </cell>
          <cell r="B368" t="str">
            <v>PVC End Cap 3" dia.</v>
          </cell>
          <cell r="C368" t="str">
            <v>pc.</v>
          </cell>
          <cell r="D368">
            <v>26.25</v>
          </cell>
          <cell r="E368">
            <v>0</v>
          </cell>
        </row>
        <row r="369">
          <cell r="A369">
            <v>15.24</v>
          </cell>
          <cell r="B369" t="str">
            <v>PVC End Cap 4" dia.</v>
          </cell>
          <cell r="C369" t="str">
            <v>pc.</v>
          </cell>
          <cell r="D369">
            <v>31.5</v>
          </cell>
          <cell r="E369">
            <v>0</v>
          </cell>
        </row>
        <row r="370">
          <cell r="A370">
            <v>16</v>
          </cell>
          <cell r="B370" t="str">
            <v>Plumbing Fixtures</v>
          </cell>
          <cell r="D370">
            <v>0</v>
          </cell>
          <cell r="E370">
            <v>0</v>
          </cell>
        </row>
        <row r="371">
          <cell r="A371">
            <v>16.010000000000002</v>
          </cell>
          <cell r="B371" t="str">
            <v>PVC Schedule 40, 15 mm dia.</v>
          </cell>
          <cell r="C371" t="str">
            <v>pc.</v>
          </cell>
          <cell r="D371">
            <v>47.25</v>
          </cell>
          <cell r="E371">
            <v>0</v>
          </cell>
        </row>
        <row r="372">
          <cell r="A372">
            <v>16.02</v>
          </cell>
          <cell r="B372" t="str">
            <v>PVC Pipe Tubing, 6 m x 20 mm dia.</v>
          </cell>
          <cell r="C372" t="str">
            <v>pc.</v>
          </cell>
          <cell r="D372">
            <v>47.25</v>
          </cell>
          <cell r="E372">
            <v>0</v>
          </cell>
        </row>
        <row r="373">
          <cell r="A373">
            <v>16.03</v>
          </cell>
          <cell r="B373" t="str">
            <v>PVC Pipe Tubing, Standard, 6 m x 50 mm dia.</v>
          </cell>
          <cell r="C373" t="str">
            <v>pc.</v>
          </cell>
          <cell r="D373">
            <v>126</v>
          </cell>
          <cell r="E373">
            <v>0</v>
          </cell>
        </row>
        <row r="374">
          <cell r="A374">
            <v>16.04</v>
          </cell>
          <cell r="B374" t="str">
            <v>PVC Pipe Tubing, Standard, 6 m x 75 mm dia.</v>
          </cell>
          <cell r="C374" t="str">
            <v>pc.</v>
          </cell>
          <cell r="D374">
            <v>168</v>
          </cell>
          <cell r="E374">
            <v>0</v>
          </cell>
        </row>
        <row r="375">
          <cell r="A375">
            <v>16.05</v>
          </cell>
          <cell r="B375" t="str">
            <v>PVC Wye, 75 mm dia.</v>
          </cell>
          <cell r="C375" t="str">
            <v>pc.</v>
          </cell>
          <cell r="D375">
            <v>27.3</v>
          </cell>
          <cell r="E375">
            <v>0</v>
          </cell>
        </row>
        <row r="376">
          <cell r="A376">
            <v>16.059999999999999</v>
          </cell>
          <cell r="B376" t="str">
            <v>PVC Wye, 3" x 2"</v>
          </cell>
          <cell r="C376" t="str">
            <v>pc.</v>
          </cell>
          <cell r="D376">
            <v>27.3</v>
          </cell>
          <cell r="E376">
            <v>0</v>
          </cell>
        </row>
        <row r="377">
          <cell r="A377">
            <v>16.07</v>
          </cell>
          <cell r="B377" t="str">
            <v>PVC Elbow 1/4" Bend</v>
          </cell>
          <cell r="C377" t="str">
            <v>pc.</v>
          </cell>
          <cell r="D377">
            <v>12.600000000000001</v>
          </cell>
          <cell r="E377">
            <v>0</v>
          </cell>
        </row>
        <row r="378">
          <cell r="A378">
            <v>16.079999999999998</v>
          </cell>
          <cell r="B378" t="str">
            <v>PVC Cross Tee, 20 mm dia.</v>
          </cell>
          <cell r="C378" t="str">
            <v>pc.</v>
          </cell>
          <cell r="D378">
            <v>18.900000000000002</v>
          </cell>
          <cell r="E378">
            <v>0</v>
          </cell>
        </row>
        <row r="379">
          <cell r="A379">
            <v>16.09</v>
          </cell>
          <cell r="B379" t="str">
            <v>PVC Cross Tee, 50 mm dia.</v>
          </cell>
          <cell r="C379" t="str">
            <v>pc.</v>
          </cell>
          <cell r="D379">
            <v>18.900000000000002</v>
          </cell>
          <cell r="E379">
            <v>0</v>
          </cell>
        </row>
        <row r="380">
          <cell r="A380">
            <v>16.100000000000001</v>
          </cell>
          <cell r="B380" t="str">
            <v>Solvent Cement</v>
          </cell>
          <cell r="C380" t="str">
            <v>qts.</v>
          </cell>
          <cell r="D380">
            <v>199.5</v>
          </cell>
          <cell r="E380">
            <v>0</v>
          </cell>
        </row>
        <row r="381">
          <cell r="A381">
            <v>16.11</v>
          </cell>
          <cell r="B381" t="str">
            <v>Water Closet</v>
          </cell>
          <cell r="C381" t="str">
            <v>pc.</v>
          </cell>
          <cell r="D381">
            <v>2625</v>
          </cell>
          <cell r="E381">
            <v>0</v>
          </cell>
        </row>
        <row r="382">
          <cell r="A382">
            <v>16.12</v>
          </cell>
          <cell r="B382" t="str">
            <v>Paper Holder</v>
          </cell>
          <cell r="C382" t="str">
            <v>pc.</v>
          </cell>
          <cell r="D382">
            <v>210</v>
          </cell>
          <cell r="E382">
            <v>0</v>
          </cell>
        </row>
        <row r="383">
          <cell r="A383">
            <v>16.13</v>
          </cell>
          <cell r="B383" t="str">
            <v>Shower Head</v>
          </cell>
          <cell r="C383" t="str">
            <v>pc.</v>
          </cell>
          <cell r="D383">
            <v>78.75</v>
          </cell>
          <cell r="E383">
            <v>0</v>
          </cell>
        </row>
        <row r="384">
          <cell r="A384">
            <v>16.14</v>
          </cell>
          <cell r="B384" t="str">
            <v>Shower Valve</v>
          </cell>
          <cell r="C384" t="str">
            <v>pc.</v>
          </cell>
          <cell r="D384">
            <v>210</v>
          </cell>
          <cell r="E384">
            <v>0</v>
          </cell>
        </row>
        <row r="385">
          <cell r="A385">
            <v>16.149999999999999</v>
          </cell>
          <cell r="B385" t="str">
            <v>Floor Drain 4" x 4"</v>
          </cell>
          <cell r="C385" t="str">
            <v>pc.</v>
          </cell>
          <cell r="D385">
            <v>26.25</v>
          </cell>
          <cell r="E385">
            <v>0</v>
          </cell>
        </row>
        <row r="386">
          <cell r="A386">
            <v>16.16</v>
          </cell>
          <cell r="B386" t="str">
            <v>Soap Holder</v>
          </cell>
          <cell r="C386" t="str">
            <v>pc.</v>
          </cell>
          <cell r="D386">
            <v>210</v>
          </cell>
          <cell r="E386">
            <v>0</v>
          </cell>
        </row>
        <row r="387">
          <cell r="A387">
            <v>16.170000000000002</v>
          </cell>
          <cell r="B387" t="str">
            <v>Lavatory</v>
          </cell>
          <cell r="C387" t="str">
            <v>set</v>
          </cell>
          <cell r="D387">
            <v>945</v>
          </cell>
          <cell r="E387">
            <v>0</v>
          </cell>
        </row>
        <row r="388">
          <cell r="A388">
            <v>16.18</v>
          </cell>
          <cell r="B388" t="str">
            <v>Installation of Sanitary Fixtures and Works</v>
          </cell>
          <cell r="C388" t="str">
            <v>lot</v>
          </cell>
          <cell r="D388">
            <v>0</v>
          </cell>
          <cell r="E388">
            <v>1442</v>
          </cell>
        </row>
        <row r="389">
          <cell r="A389">
            <v>16.190000000000001</v>
          </cell>
          <cell r="B389" t="str">
            <v>Installation of Plumbing Fixtures and Works</v>
          </cell>
          <cell r="C389" t="str">
            <v>lot</v>
          </cell>
          <cell r="D389">
            <v>0</v>
          </cell>
          <cell r="E389">
            <v>175.1</v>
          </cell>
        </row>
        <row r="390">
          <cell r="A390">
            <v>17</v>
          </cell>
          <cell r="B390" t="str">
            <v>Reinforcing Steel</v>
          </cell>
          <cell r="D390">
            <v>0</v>
          </cell>
          <cell r="E390">
            <v>0</v>
          </cell>
        </row>
        <row r="391">
          <cell r="A391" t="str">
            <v>17a</v>
          </cell>
          <cell r="B391" t="str">
            <v>Fabrication &amp; Installation of Reinforcing Bars</v>
          </cell>
          <cell r="C391" t="str">
            <v>kg.</v>
          </cell>
          <cell r="D391">
            <v>0</v>
          </cell>
          <cell r="E391">
            <v>4.5</v>
          </cell>
        </row>
        <row r="392">
          <cell r="A392">
            <v>17.010000000000002</v>
          </cell>
          <cell r="B392" t="str">
            <v>Reinforcing Steel, Int. Def. Grade 275, 10mm x 6m</v>
          </cell>
          <cell r="C392" t="str">
            <v>pc.</v>
          </cell>
          <cell r="D392">
            <v>43.050000000000004</v>
          </cell>
          <cell r="E392">
            <v>0</v>
          </cell>
        </row>
        <row r="393">
          <cell r="A393">
            <v>17.02</v>
          </cell>
          <cell r="B393" t="str">
            <v>Reinforcing Steel, Int. Def. Grade 275, 12mm x 6m</v>
          </cell>
          <cell r="C393" t="str">
            <v>pc.</v>
          </cell>
          <cell r="D393">
            <v>78.75</v>
          </cell>
          <cell r="E393">
            <v>0</v>
          </cell>
        </row>
        <row r="394">
          <cell r="A394">
            <v>17.03</v>
          </cell>
          <cell r="B394" t="str">
            <v>Reinforcing Steel, Int. Def. Grade 275, 16mm x 6m</v>
          </cell>
          <cell r="C394" t="str">
            <v>pc.</v>
          </cell>
          <cell r="D394">
            <v>131.25</v>
          </cell>
          <cell r="E394">
            <v>0</v>
          </cell>
        </row>
        <row r="395">
          <cell r="A395">
            <v>17.04</v>
          </cell>
          <cell r="B395" t="str">
            <v>Reinforcing Steel, Int. Def. Grade 275, 20mm x 6m</v>
          </cell>
          <cell r="C395" t="str">
            <v>pc.</v>
          </cell>
          <cell r="D395">
            <v>204.75</v>
          </cell>
          <cell r="E395">
            <v>0</v>
          </cell>
        </row>
        <row r="396">
          <cell r="A396">
            <v>17.05</v>
          </cell>
          <cell r="B396" t="str">
            <v>Reinforcing Steel, Int. Def. Grade 275, 25mm x 6m</v>
          </cell>
          <cell r="C396" t="str">
            <v>pc.</v>
          </cell>
          <cell r="D396">
            <v>323.40000000000003</v>
          </cell>
          <cell r="E396">
            <v>0</v>
          </cell>
        </row>
        <row r="397">
          <cell r="A397">
            <v>17.059999999999999</v>
          </cell>
          <cell r="B397" t="str">
            <v>Reinforcing Steel, Plain Grade 230, 12mm x 6m</v>
          </cell>
          <cell r="C397" t="str">
            <v>pc.</v>
          </cell>
          <cell r="D397">
            <v>99.75</v>
          </cell>
          <cell r="E397">
            <v>0</v>
          </cell>
        </row>
        <row r="398">
          <cell r="A398">
            <v>17.07</v>
          </cell>
          <cell r="B398" t="str">
            <v>Reinforcing Steel, Plain Grade 230, 16mm x 6m</v>
          </cell>
          <cell r="C398" t="str">
            <v>pc.</v>
          </cell>
          <cell r="D398">
            <v>165.9</v>
          </cell>
          <cell r="E398">
            <v>0</v>
          </cell>
        </row>
        <row r="399">
          <cell r="A399">
            <v>17.079999999999998</v>
          </cell>
          <cell r="B399" t="str">
            <v>Reinforcing Steel, Plain Grade 230, 20mm x 6m</v>
          </cell>
          <cell r="C399" t="str">
            <v>pc.</v>
          </cell>
          <cell r="D399">
            <v>243.60000000000002</v>
          </cell>
          <cell r="E399">
            <v>0</v>
          </cell>
        </row>
        <row r="400">
          <cell r="A400">
            <v>17.09</v>
          </cell>
          <cell r="B400" t="str">
            <v>Reinforcing Steel, Plain Grade 230, 25mm x 6m</v>
          </cell>
          <cell r="C400" t="str">
            <v>pc.</v>
          </cell>
          <cell r="D400">
            <v>385.35</v>
          </cell>
          <cell r="E400">
            <v>0</v>
          </cell>
        </row>
        <row r="401">
          <cell r="A401">
            <v>17.100000000000001</v>
          </cell>
          <cell r="B401" t="str">
            <v>Reinforcing Steel, Struc. Def. Grade 230, 10mm x 6m</v>
          </cell>
          <cell r="C401" t="str">
            <v>pc.</v>
          </cell>
          <cell r="D401">
            <v>51.45</v>
          </cell>
          <cell r="E401">
            <v>0</v>
          </cell>
        </row>
        <row r="402">
          <cell r="A402">
            <v>17.11</v>
          </cell>
          <cell r="B402" t="str">
            <v>Reinforcing Steel, Struc. Def. Grade 230, 12mm x 6m</v>
          </cell>
          <cell r="C402" t="str">
            <v>pc.</v>
          </cell>
          <cell r="D402">
            <v>63</v>
          </cell>
          <cell r="E402">
            <v>0</v>
          </cell>
        </row>
        <row r="403">
          <cell r="A403">
            <v>17.12</v>
          </cell>
          <cell r="B403" t="str">
            <v>Reinforcing Steel, Struc. Def. Grade 230, 16mm x 6m</v>
          </cell>
          <cell r="C403" t="str">
            <v>pc.</v>
          </cell>
          <cell r="D403">
            <v>103.95</v>
          </cell>
          <cell r="E403">
            <v>0</v>
          </cell>
        </row>
        <row r="404">
          <cell r="A404">
            <v>17.13</v>
          </cell>
          <cell r="B404" t="str">
            <v>Reinforcing Steel, Struc. Def. Grade 230, 20mm x 6m</v>
          </cell>
          <cell r="C404" t="str">
            <v>pc.</v>
          </cell>
          <cell r="D404">
            <v>178.5</v>
          </cell>
          <cell r="E404">
            <v>0</v>
          </cell>
        </row>
        <row r="405">
          <cell r="A405">
            <v>17.14</v>
          </cell>
          <cell r="B405" t="str">
            <v>Reinforcing Steel, Struc. Def. Grade 230, 25mm x 6m</v>
          </cell>
          <cell r="C405" t="str">
            <v>pc.</v>
          </cell>
          <cell r="D405">
            <v>294</v>
          </cell>
          <cell r="E405">
            <v>0</v>
          </cell>
        </row>
        <row r="406">
          <cell r="A406">
            <v>18</v>
          </cell>
          <cell r="B406" t="str">
            <v>Roofing</v>
          </cell>
          <cell r="D406">
            <v>0</v>
          </cell>
          <cell r="E406">
            <v>0</v>
          </cell>
        </row>
        <row r="407">
          <cell r="A407" t="str">
            <v>18a</v>
          </cell>
          <cell r="B407" t="str">
            <v>Installation of Corrugated G.I. Sheets</v>
          </cell>
          <cell r="C407" t="str">
            <v>sq.m.</v>
          </cell>
          <cell r="D407">
            <v>0</v>
          </cell>
          <cell r="E407">
            <v>40</v>
          </cell>
        </row>
        <row r="408">
          <cell r="A408" t="str">
            <v>18b</v>
          </cell>
          <cell r="B408" t="str">
            <v>Installation of Gutter</v>
          </cell>
          <cell r="C408" t="str">
            <v>m</v>
          </cell>
          <cell r="D408">
            <v>0</v>
          </cell>
          <cell r="E408">
            <v>23</v>
          </cell>
        </row>
        <row r="409">
          <cell r="A409" t="str">
            <v>18c</v>
          </cell>
          <cell r="B409" t="str">
            <v>Installation of Flashing</v>
          </cell>
          <cell r="C409" t="str">
            <v>m</v>
          </cell>
          <cell r="D409">
            <v>0</v>
          </cell>
          <cell r="E409">
            <v>25</v>
          </cell>
        </row>
        <row r="410">
          <cell r="A410" t="str">
            <v>18d</v>
          </cell>
          <cell r="B410" t="str">
            <v>Installation of Ridge Roll</v>
          </cell>
          <cell r="C410" t="str">
            <v>m</v>
          </cell>
          <cell r="D410">
            <v>0</v>
          </cell>
          <cell r="E410">
            <v>23</v>
          </cell>
        </row>
        <row r="411">
          <cell r="A411" t="str">
            <v>18e</v>
          </cell>
          <cell r="B411" t="str">
            <v>Installation of Facia Board</v>
          </cell>
          <cell r="C411" t="str">
            <v>bd. ft.</v>
          </cell>
          <cell r="D411">
            <v>0</v>
          </cell>
          <cell r="E411">
            <v>15</v>
          </cell>
        </row>
        <row r="412">
          <cell r="A412" t="str">
            <v>18f</v>
          </cell>
          <cell r="B412" t="str">
            <v>Removal of Corrugated G.I. Sheets</v>
          </cell>
          <cell r="C412" t="str">
            <v>sq.m.</v>
          </cell>
          <cell r="D412">
            <v>0</v>
          </cell>
          <cell r="E412">
            <v>20</v>
          </cell>
        </row>
        <row r="413">
          <cell r="A413" t="str">
            <v>18g</v>
          </cell>
          <cell r="B413" t="str">
            <v>Removal of Roofing Accessories</v>
          </cell>
          <cell r="C413" t="str">
            <v>m</v>
          </cell>
          <cell r="D413">
            <v>0</v>
          </cell>
          <cell r="E413">
            <v>0.83430000000000004</v>
          </cell>
        </row>
        <row r="414">
          <cell r="A414" t="str">
            <v>18g1</v>
          </cell>
          <cell r="B414" t="str">
            <v>Removal of Flashing</v>
          </cell>
          <cell r="C414" t="str">
            <v>m</v>
          </cell>
          <cell r="D414">
            <v>0</v>
          </cell>
          <cell r="E414">
            <v>10</v>
          </cell>
        </row>
        <row r="415">
          <cell r="A415" t="str">
            <v>18g2</v>
          </cell>
          <cell r="B415" t="str">
            <v>Removal of Gutter</v>
          </cell>
          <cell r="C415" t="str">
            <v>m</v>
          </cell>
          <cell r="D415">
            <v>0</v>
          </cell>
          <cell r="E415">
            <v>10</v>
          </cell>
        </row>
        <row r="416">
          <cell r="A416" t="str">
            <v>18g3</v>
          </cell>
          <cell r="B416" t="str">
            <v>Removal of Fascia Board</v>
          </cell>
          <cell r="C416" t="str">
            <v>m</v>
          </cell>
          <cell r="D416">
            <v>0</v>
          </cell>
          <cell r="E416">
            <v>15</v>
          </cell>
        </row>
        <row r="417">
          <cell r="A417" t="str">
            <v>18g4</v>
          </cell>
          <cell r="B417" t="str">
            <v>Removal of Ridge Roll</v>
          </cell>
          <cell r="C417" t="str">
            <v>m</v>
          </cell>
          <cell r="D417">
            <v>0</v>
          </cell>
          <cell r="E417">
            <v>10</v>
          </cell>
        </row>
        <row r="418">
          <cell r="A418">
            <v>18.010000000000002</v>
          </cell>
          <cell r="B418" t="str">
            <v>Corrugated G.I. Sheet, G-26 x 8'</v>
          </cell>
          <cell r="C418" t="str">
            <v>pc.</v>
          </cell>
          <cell r="D418">
            <v>190</v>
          </cell>
          <cell r="E418">
            <v>0</v>
          </cell>
        </row>
        <row r="419">
          <cell r="A419">
            <v>18.02</v>
          </cell>
          <cell r="B419" t="str">
            <v>Corrugated G.I. Sheet, G-31 x 8'</v>
          </cell>
          <cell r="C419" t="str">
            <v>pc.</v>
          </cell>
          <cell r="D419">
            <v>142.80000000000001</v>
          </cell>
          <cell r="E419">
            <v>0</v>
          </cell>
        </row>
        <row r="420">
          <cell r="A420">
            <v>18.03</v>
          </cell>
          <cell r="B420" t="str">
            <v>G.I. Copper Rivets</v>
          </cell>
          <cell r="C420" t="str">
            <v>kg.</v>
          </cell>
          <cell r="D420">
            <v>50.400000000000006</v>
          </cell>
          <cell r="E420">
            <v>0</v>
          </cell>
        </row>
        <row r="421">
          <cell r="A421">
            <v>18.04</v>
          </cell>
          <cell r="B421" t="str">
            <v>G.I. Downspout, 2" x 3" x 8'</v>
          </cell>
          <cell r="C421" t="str">
            <v>pc.</v>
          </cell>
          <cell r="D421">
            <v>94.5</v>
          </cell>
          <cell r="E421">
            <v>0</v>
          </cell>
        </row>
        <row r="422">
          <cell r="A422">
            <v>18.05</v>
          </cell>
          <cell r="B422" t="str">
            <v>G.I. Downspout, 2" x 4" x 8'</v>
          </cell>
          <cell r="C422" t="str">
            <v>pc.</v>
          </cell>
          <cell r="D422">
            <v>94.5</v>
          </cell>
          <cell r="E422">
            <v>0</v>
          </cell>
        </row>
        <row r="423">
          <cell r="A423">
            <v>18.059999999999999</v>
          </cell>
          <cell r="B423" t="str">
            <v>Gutter, G-24, 36" x 8'</v>
          </cell>
          <cell r="C423" t="str">
            <v>pc.</v>
          </cell>
          <cell r="D423">
            <v>115.5</v>
          </cell>
          <cell r="E423">
            <v>0</v>
          </cell>
        </row>
        <row r="424">
          <cell r="A424">
            <v>18.07</v>
          </cell>
          <cell r="B424" t="str">
            <v>Gutter, G-26, 36" x 8'</v>
          </cell>
          <cell r="C424" t="str">
            <v>pc.</v>
          </cell>
          <cell r="D424">
            <v>115.5</v>
          </cell>
          <cell r="E424">
            <v>0</v>
          </cell>
        </row>
        <row r="425">
          <cell r="A425">
            <v>18.079999999999998</v>
          </cell>
          <cell r="B425" t="str">
            <v>Plain G.I. Sheet, G-24 x 8'</v>
          </cell>
          <cell r="C425" t="str">
            <v>lft.</v>
          </cell>
          <cell r="D425">
            <v>35.700000000000003</v>
          </cell>
          <cell r="E425">
            <v>0</v>
          </cell>
        </row>
        <row r="426">
          <cell r="A426">
            <v>18.09</v>
          </cell>
          <cell r="B426" t="str">
            <v>Plain G.I. Sheet, G-26 x 8'</v>
          </cell>
          <cell r="C426" t="str">
            <v>lft.</v>
          </cell>
          <cell r="D426">
            <v>25.200000000000003</v>
          </cell>
          <cell r="E426">
            <v>0</v>
          </cell>
        </row>
        <row r="427">
          <cell r="A427">
            <v>18.100000000000001</v>
          </cell>
          <cell r="B427" t="str">
            <v>G.I. Flashing, G-26 36"x 8'</v>
          </cell>
          <cell r="C427" t="str">
            <v>pc.</v>
          </cell>
          <cell r="D427">
            <v>220</v>
          </cell>
          <cell r="E427">
            <v>0</v>
          </cell>
        </row>
        <row r="428">
          <cell r="A428">
            <v>18.11</v>
          </cell>
          <cell r="B428" t="str">
            <v>Ridge Roll, G-26 36"x 8'</v>
          </cell>
          <cell r="C428" t="str">
            <v>pc.</v>
          </cell>
          <cell r="D428">
            <v>220</v>
          </cell>
          <cell r="E428">
            <v>0</v>
          </cell>
        </row>
        <row r="429">
          <cell r="A429">
            <v>18.12</v>
          </cell>
          <cell r="B429" t="str">
            <v>Fascia Board, 1" x 10"</v>
          </cell>
          <cell r="C429" t="str">
            <v>bd. ft.</v>
          </cell>
          <cell r="D429">
            <v>30</v>
          </cell>
          <cell r="E429">
            <v>0</v>
          </cell>
        </row>
        <row r="430">
          <cell r="A430">
            <v>18.13</v>
          </cell>
          <cell r="B430" t="str">
            <v>Corrugated G.I. Sheet, G-26 x 9'</v>
          </cell>
          <cell r="C430" t="str">
            <v>pc.</v>
          </cell>
          <cell r="D430">
            <v>198.45000000000002</v>
          </cell>
          <cell r="E430">
            <v>0</v>
          </cell>
        </row>
        <row r="431">
          <cell r="A431">
            <v>18.14</v>
          </cell>
          <cell r="B431" t="str">
            <v>Corrugated G.I. Sheet, G-26 x 10'</v>
          </cell>
          <cell r="C431" t="str">
            <v>pc.</v>
          </cell>
          <cell r="D431">
            <v>230</v>
          </cell>
          <cell r="E431">
            <v>0</v>
          </cell>
        </row>
        <row r="432">
          <cell r="A432">
            <v>18.149999999999999</v>
          </cell>
          <cell r="B432" t="str">
            <v>Corrugated G.I. Sheet, G-26 x 12'</v>
          </cell>
          <cell r="C432" t="str">
            <v>pc.</v>
          </cell>
          <cell r="D432">
            <v>280</v>
          </cell>
          <cell r="E432">
            <v>0</v>
          </cell>
        </row>
        <row r="433">
          <cell r="A433" t="str">
            <v>19 a</v>
          </cell>
          <cell r="B433" t="str">
            <v>Soil Poisoning</v>
          </cell>
          <cell r="D433">
            <v>0</v>
          </cell>
          <cell r="E433">
            <v>0</v>
          </cell>
        </row>
        <row r="434">
          <cell r="A434" t="str">
            <v>19-a1</v>
          </cell>
          <cell r="B434" t="str">
            <v>Soil Poisoning</v>
          </cell>
          <cell r="C434" t="str">
            <v>lot</v>
          </cell>
          <cell r="D434">
            <v>3000</v>
          </cell>
          <cell r="E434">
            <v>0</v>
          </cell>
        </row>
        <row r="435">
          <cell r="A435" t="str">
            <v>19-a2</v>
          </cell>
          <cell r="B435" t="str">
            <v>Application of Soil Poisoning</v>
          </cell>
          <cell r="C435" t="str">
            <v>lot</v>
          </cell>
          <cell r="D435">
            <v>0</v>
          </cell>
          <cell r="E435">
            <v>600</v>
          </cell>
        </row>
        <row r="436">
          <cell r="A436" t="str">
            <v>19-a3</v>
          </cell>
          <cell r="B436" t="str">
            <v>Wood Preservative</v>
          </cell>
          <cell r="C436" t="str">
            <v>unit</v>
          </cell>
          <cell r="D436">
            <v>294</v>
          </cell>
        </row>
        <row r="437">
          <cell r="A437" t="str">
            <v>19-a4</v>
          </cell>
          <cell r="B437" t="str">
            <v>Application of Wood Preservative</v>
          </cell>
          <cell r="C437" t="str">
            <v>unit</v>
          </cell>
          <cell r="E437">
            <v>360.5</v>
          </cell>
        </row>
        <row r="438">
          <cell r="A438">
            <v>19</v>
          </cell>
          <cell r="B438" t="str">
            <v>Structural Steel</v>
          </cell>
          <cell r="D438">
            <v>0</v>
          </cell>
          <cell r="E438">
            <v>0</v>
          </cell>
        </row>
        <row r="439">
          <cell r="A439" t="str">
            <v>19a</v>
          </cell>
          <cell r="B439" t="str">
            <v>Removal of Structural Steel Frame</v>
          </cell>
          <cell r="C439" t="str">
            <v>kg.</v>
          </cell>
          <cell r="D439">
            <v>0</v>
          </cell>
          <cell r="E439">
            <v>0.28840000000000005</v>
          </cell>
        </row>
        <row r="440">
          <cell r="A440" t="str">
            <v>19b</v>
          </cell>
          <cell r="B440" t="str">
            <v>Removal of Miscellaneous Steel</v>
          </cell>
          <cell r="C440" t="str">
            <v>kg.</v>
          </cell>
          <cell r="D440">
            <v>0</v>
          </cell>
          <cell r="E440">
            <v>0.50470000000000004</v>
          </cell>
        </row>
        <row r="441">
          <cell r="A441" t="str">
            <v>19c</v>
          </cell>
          <cell r="B441" t="str">
            <v>Installation of Steel Purlins</v>
          </cell>
          <cell r="C441" t="str">
            <v>kg.</v>
          </cell>
          <cell r="D441">
            <v>0</v>
          </cell>
          <cell r="E441">
            <v>6.6950000000000003</v>
          </cell>
        </row>
        <row r="442">
          <cell r="A442" t="str">
            <v>19d</v>
          </cell>
          <cell r="B442" t="str">
            <v>Fabrication &amp; Installation of Steel Rafter</v>
          </cell>
          <cell r="C442" t="str">
            <v>kg.</v>
          </cell>
          <cell r="D442">
            <v>0</v>
          </cell>
          <cell r="E442">
            <v>7.5190000000000001</v>
          </cell>
        </row>
        <row r="443">
          <cell r="A443" t="str">
            <v>19e</v>
          </cell>
          <cell r="B443" t="str">
            <v>Fabrication &amp; Installation of Steel Truss</v>
          </cell>
          <cell r="C443" t="str">
            <v>kg.</v>
          </cell>
          <cell r="D443">
            <v>0</v>
          </cell>
          <cell r="E443">
            <v>7.5190000000000001</v>
          </cell>
        </row>
        <row r="444">
          <cell r="A444">
            <v>19.010000000000002</v>
          </cell>
          <cell r="B444" t="str">
            <v>Angle Bars, 1/8" x 1/2" x 1/2" x 20'</v>
          </cell>
          <cell r="C444" t="str">
            <v>pc.</v>
          </cell>
          <cell r="D444">
            <v>102.9</v>
          </cell>
          <cell r="E444">
            <v>0</v>
          </cell>
        </row>
        <row r="445">
          <cell r="A445">
            <v>19.02</v>
          </cell>
          <cell r="B445" t="str">
            <v>Angle Bars, 1/8" x 3/4" x 3/4" x 20'</v>
          </cell>
          <cell r="C445" t="str">
            <v>pc.</v>
          </cell>
          <cell r="D445">
            <v>115.5</v>
          </cell>
          <cell r="E445">
            <v>0</v>
          </cell>
        </row>
        <row r="446">
          <cell r="A446">
            <v>19.03</v>
          </cell>
          <cell r="B446" t="str">
            <v>Angle Bars, 1/8" x  1"   x  1"  x 20'</v>
          </cell>
          <cell r="C446" t="str">
            <v>pc.</v>
          </cell>
          <cell r="D446">
            <v>121.80000000000001</v>
          </cell>
          <cell r="E446">
            <v>0</v>
          </cell>
        </row>
        <row r="447">
          <cell r="A447">
            <v>19.04</v>
          </cell>
          <cell r="B447" t="str">
            <v>Angle Bars, 1/8" x 1-1/2" x 1-1/2" x 20'</v>
          </cell>
          <cell r="C447" t="str">
            <v>pc.</v>
          </cell>
          <cell r="D447">
            <v>189</v>
          </cell>
          <cell r="E447">
            <v>0</v>
          </cell>
        </row>
        <row r="448">
          <cell r="A448">
            <v>19.05</v>
          </cell>
          <cell r="B448" t="str">
            <v>Angle Bars, 1/4" x 1" x  1" x 20'</v>
          </cell>
          <cell r="C448" t="str">
            <v>pc.</v>
          </cell>
          <cell r="D448">
            <v>253.05</v>
          </cell>
          <cell r="E448">
            <v>0</v>
          </cell>
        </row>
        <row r="449">
          <cell r="A449">
            <v>19.059999999999999</v>
          </cell>
          <cell r="B449" t="str">
            <v>Angle Bars, 3/8" x 3" x 3" x 20'</v>
          </cell>
          <cell r="C449" t="str">
            <v>pc.</v>
          </cell>
          <cell r="D449">
            <v>1089.9000000000001</v>
          </cell>
          <cell r="E449">
            <v>0</v>
          </cell>
        </row>
        <row r="450">
          <cell r="A450">
            <v>19.07</v>
          </cell>
          <cell r="B450" t="str">
            <v>Flat Bars, 1/8" x 3/8" x 20'</v>
          </cell>
          <cell r="C450" t="str">
            <v>pc.</v>
          </cell>
          <cell r="D450">
            <v>47.25</v>
          </cell>
          <cell r="E450">
            <v>0</v>
          </cell>
        </row>
        <row r="451">
          <cell r="A451">
            <v>19.079999999999998</v>
          </cell>
          <cell r="B451" t="str">
            <v>Flat Bars, 1/8" x 1/2" x 20'</v>
          </cell>
          <cell r="C451" t="str">
            <v>pc.</v>
          </cell>
          <cell r="D451">
            <v>54.6</v>
          </cell>
          <cell r="E451">
            <v>0</v>
          </cell>
        </row>
        <row r="452">
          <cell r="A452">
            <v>19.09</v>
          </cell>
          <cell r="B452" t="str">
            <v>Flat Bars, 1/4" x 1/2" x 20'</v>
          </cell>
          <cell r="C452" t="str">
            <v>pc.</v>
          </cell>
          <cell r="D452">
            <v>91.350000000000009</v>
          </cell>
          <cell r="E452">
            <v>0</v>
          </cell>
        </row>
        <row r="453">
          <cell r="A453">
            <v>19.100000000000001</v>
          </cell>
          <cell r="B453" t="str">
            <v>Flat Bars, 1/4" x 2" x 20'</v>
          </cell>
          <cell r="C453" t="str">
            <v>pc.</v>
          </cell>
          <cell r="D453">
            <v>258.3</v>
          </cell>
          <cell r="E453">
            <v>0</v>
          </cell>
        </row>
        <row r="454">
          <cell r="A454">
            <v>19.11</v>
          </cell>
          <cell r="B454" t="str">
            <v>LC 75mm x 50mm x 2mm x 6m</v>
          </cell>
          <cell r="C454" t="str">
            <v>pc.</v>
          </cell>
          <cell r="D454">
            <v>323.40000000000003</v>
          </cell>
          <cell r="E454">
            <v>0</v>
          </cell>
        </row>
        <row r="455">
          <cell r="A455">
            <v>19.12</v>
          </cell>
          <cell r="B455" t="str">
            <v>LC 100mm x 50mm x 2mm x 6m</v>
          </cell>
          <cell r="C455" t="str">
            <v>pc.</v>
          </cell>
          <cell r="D455">
            <v>388.5</v>
          </cell>
          <cell r="E455">
            <v>0</v>
          </cell>
        </row>
        <row r="456">
          <cell r="A456" t="str">
            <v>19.12a</v>
          </cell>
          <cell r="B456" t="str">
            <v>LC 150mm x 50mm x 15mm x 2mm x 6m</v>
          </cell>
          <cell r="C456" t="str">
            <v>pc.</v>
          </cell>
          <cell r="D456">
            <v>498.75</v>
          </cell>
          <cell r="E456">
            <v>0</v>
          </cell>
        </row>
        <row r="457">
          <cell r="A457">
            <v>19.13</v>
          </cell>
          <cell r="B457" t="str">
            <v>Structural Tubing 200mm x 150mm x 5mm</v>
          </cell>
          <cell r="C457" t="str">
            <v>kg.</v>
          </cell>
          <cell r="D457">
            <v>21</v>
          </cell>
          <cell r="E457">
            <v>0</v>
          </cell>
        </row>
        <row r="458">
          <cell r="A458">
            <v>19.14</v>
          </cell>
          <cell r="B458" t="str">
            <v>Angle Bars, 1/8" x 2" x 2" x 20'</v>
          </cell>
          <cell r="C458" t="str">
            <v>pc.</v>
          </cell>
          <cell r="D458">
            <v>309.75</v>
          </cell>
          <cell r="E458">
            <v>0</v>
          </cell>
        </row>
        <row r="459">
          <cell r="A459">
            <v>19.149999999999999</v>
          </cell>
          <cell r="B459" t="str">
            <v>Angle Bars, 1/4" x 2" x 2" x 20'</v>
          </cell>
          <cell r="C459" t="str">
            <v>pc.</v>
          </cell>
          <cell r="D459">
            <v>619.5</v>
          </cell>
          <cell r="E459">
            <v>0</v>
          </cell>
        </row>
        <row r="460">
          <cell r="A460">
            <v>19.16</v>
          </cell>
          <cell r="B460" t="str">
            <v>Angle Bars, 3/8" x 2" x 2" x 20'</v>
          </cell>
          <cell r="C460" t="str">
            <v>pc.</v>
          </cell>
          <cell r="D460">
            <v>924</v>
          </cell>
          <cell r="E460">
            <v>0</v>
          </cell>
        </row>
        <row r="461">
          <cell r="A461" t="str">
            <v>19.16a</v>
          </cell>
          <cell r="B461" t="str">
            <v>Angle Bars, 3/16" x 2" x 2" x 20'</v>
          </cell>
          <cell r="C461" t="str">
            <v>pc.</v>
          </cell>
          <cell r="D461">
            <v>462</v>
          </cell>
          <cell r="E461">
            <v>0</v>
          </cell>
        </row>
        <row r="462">
          <cell r="A462" t="str">
            <v>19.16b</v>
          </cell>
          <cell r="B462" t="str">
            <v>Angle Bars, 1/4" x 2.5" x 2.5" x 20'</v>
          </cell>
          <cell r="C462" t="str">
            <v>pc.</v>
          </cell>
          <cell r="D462">
            <v>777</v>
          </cell>
          <cell r="E462">
            <v>0</v>
          </cell>
        </row>
        <row r="463">
          <cell r="A463">
            <v>19.170000000000002</v>
          </cell>
          <cell r="B463" t="str">
            <v>4' x 8' x 6mm Steel Plate</v>
          </cell>
          <cell r="C463" t="str">
            <v>pc.</v>
          </cell>
          <cell r="D463">
            <v>2572.5</v>
          </cell>
          <cell r="E463">
            <v>0</v>
          </cell>
        </row>
        <row r="464">
          <cell r="A464">
            <v>20</v>
          </cell>
          <cell r="B464" t="str">
            <v>Tile Works</v>
          </cell>
          <cell r="D464">
            <v>0</v>
          </cell>
          <cell r="E464">
            <v>0</v>
          </cell>
        </row>
        <row r="465">
          <cell r="A465">
            <v>20.010000000000002</v>
          </cell>
          <cell r="B465" t="str">
            <v>Glazed Tiles 4"x4"</v>
          </cell>
          <cell r="C465" t="str">
            <v>pc.</v>
          </cell>
          <cell r="D465">
            <v>5.25</v>
          </cell>
          <cell r="E465">
            <v>0</v>
          </cell>
        </row>
        <row r="466">
          <cell r="A466">
            <v>20.02</v>
          </cell>
          <cell r="B466" t="str">
            <v>Unglazed Tiles 4"x4"</v>
          </cell>
          <cell r="C466" t="str">
            <v>pc.</v>
          </cell>
          <cell r="D466">
            <v>4.2</v>
          </cell>
          <cell r="E466">
            <v>0</v>
          </cell>
        </row>
        <row r="467">
          <cell r="A467">
            <v>20.03</v>
          </cell>
          <cell r="B467" t="str">
            <v>Glazed Tiles 8"x8"</v>
          </cell>
          <cell r="C467" t="str">
            <v>pc.</v>
          </cell>
          <cell r="D467">
            <v>21</v>
          </cell>
          <cell r="E467">
            <v>0</v>
          </cell>
        </row>
        <row r="468">
          <cell r="A468">
            <v>20.04</v>
          </cell>
          <cell r="B468" t="str">
            <v>Unglazed Tiles 8"x8"</v>
          </cell>
          <cell r="C468" t="str">
            <v>pc.</v>
          </cell>
          <cell r="D468">
            <v>16.8</v>
          </cell>
          <cell r="E468">
            <v>0</v>
          </cell>
        </row>
        <row r="469">
          <cell r="A469">
            <v>20.05</v>
          </cell>
          <cell r="B469" t="str">
            <v>Grout</v>
          </cell>
          <cell r="C469" t="str">
            <v>kg.</v>
          </cell>
          <cell r="D469">
            <v>36.75</v>
          </cell>
          <cell r="E469">
            <v>0</v>
          </cell>
        </row>
        <row r="470">
          <cell r="A470">
            <v>20.059999999999999</v>
          </cell>
          <cell r="B470" t="str">
            <v>White Cement</v>
          </cell>
          <cell r="C470" t="str">
            <v>kg.</v>
          </cell>
          <cell r="D470">
            <v>47.25</v>
          </cell>
          <cell r="E470">
            <v>0</v>
          </cell>
        </row>
        <row r="471">
          <cell r="A471">
            <v>21</v>
          </cell>
          <cell r="B471" t="str">
            <v>Wires/Wiring Devices</v>
          </cell>
          <cell r="D471">
            <v>0</v>
          </cell>
          <cell r="E471">
            <v>0</v>
          </cell>
        </row>
        <row r="472">
          <cell r="A472">
            <v>21.01</v>
          </cell>
          <cell r="B472" t="str">
            <v>Electrical Wire Stranded 150m/roll, TW #  6</v>
          </cell>
          <cell r="C472" t="str">
            <v>roll</v>
          </cell>
          <cell r="D472">
            <v>3738</v>
          </cell>
          <cell r="E472">
            <v>0</v>
          </cell>
        </row>
        <row r="473">
          <cell r="A473">
            <v>21.02</v>
          </cell>
          <cell r="B473" t="str">
            <v>Electrical Wire Stranded 150m/roll, TW #  8</v>
          </cell>
          <cell r="C473" t="str">
            <v>roll</v>
          </cell>
          <cell r="D473">
            <v>2866.5</v>
          </cell>
          <cell r="E473">
            <v>0</v>
          </cell>
        </row>
        <row r="474">
          <cell r="A474">
            <v>21.03</v>
          </cell>
          <cell r="B474" t="str">
            <v>Electrical Wire Stranded 150m/roll, TW # 10</v>
          </cell>
          <cell r="C474" t="str">
            <v>roll</v>
          </cell>
          <cell r="D474">
            <v>1485.75</v>
          </cell>
          <cell r="E474">
            <v>0</v>
          </cell>
        </row>
        <row r="475">
          <cell r="A475">
            <v>21.04</v>
          </cell>
          <cell r="B475" t="str">
            <v>Electrical Wire Stranded 150m/roll, TW # 12</v>
          </cell>
          <cell r="C475" t="str">
            <v>roll</v>
          </cell>
          <cell r="D475">
            <v>1165.5</v>
          </cell>
          <cell r="E475">
            <v>0</v>
          </cell>
        </row>
        <row r="476">
          <cell r="A476">
            <v>21.05</v>
          </cell>
          <cell r="B476" t="str">
            <v>Electrical Wire Stranded 150m/roll, TW # 14</v>
          </cell>
          <cell r="C476" t="str">
            <v>roll</v>
          </cell>
          <cell r="D476">
            <v>680.4</v>
          </cell>
          <cell r="E476">
            <v>0</v>
          </cell>
        </row>
        <row r="477">
          <cell r="A477">
            <v>21.06</v>
          </cell>
          <cell r="B477" t="str">
            <v>Entrance Cap 3/4" dia.</v>
          </cell>
          <cell r="C477" t="str">
            <v>pc.</v>
          </cell>
          <cell r="D477">
            <v>43.050000000000004</v>
          </cell>
          <cell r="E477">
            <v>0</v>
          </cell>
        </row>
        <row r="478">
          <cell r="A478">
            <v>21.07</v>
          </cell>
          <cell r="B478" t="str">
            <v>Entrance Cap  1" dia.</v>
          </cell>
          <cell r="C478" t="str">
            <v>pc.</v>
          </cell>
          <cell r="D478">
            <v>49.35</v>
          </cell>
          <cell r="E478">
            <v>0</v>
          </cell>
        </row>
        <row r="479">
          <cell r="A479">
            <v>21.08</v>
          </cell>
          <cell r="B479" t="str">
            <v>Porcelain Split Knob</v>
          </cell>
          <cell r="C479" t="str">
            <v>pc.</v>
          </cell>
          <cell r="D479">
            <v>2.625</v>
          </cell>
          <cell r="E479">
            <v>0</v>
          </cell>
        </row>
        <row r="480">
          <cell r="A480">
            <v>21.09</v>
          </cell>
          <cell r="B480" t="str">
            <v>RSC Clamp 1" dia.</v>
          </cell>
          <cell r="C480" t="str">
            <v>pc.</v>
          </cell>
          <cell r="D480">
            <v>3.1500000000000004</v>
          </cell>
          <cell r="E480">
            <v>0</v>
          </cell>
        </row>
        <row r="481">
          <cell r="A481">
            <v>22</v>
          </cell>
          <cell r="B481" t="str">
            <v>Wood/Lumber</v>
          </cell>
          <cell r="D481">
            <v>0</v>
          </cell>
          <cell r="E481">
            <v>0</v>
          </cell>
        </row>
        <row r="482">
          <cell r="A482" t="str">
            <v>22a</v>
          </cell>
          <cell r="B482" t="str">
            <v>Ceiling Frame Work</v>
          </cell>
          <cell r="C482" t="str">
            <v>bd. ft.</v>
          </cell>
          <cell r="D482">
            <v>0</v>
          </cell>
          <cell r="E482">
            <v>15</v>
          </cell>
        </row>
        <row r="483">
          <cell r="A483" t="str">
            <v>22b</v>
          </cell>
          <cell r="B483" t="str">
            <v>Partition Frame Work</v>
          </cell>
          <cell r="C483" t="str">
            <v>bd. ft.</v>
          </cell>
          <cell r="D483">
            <v>0</v>
          </cell>
          <cell r="E483">
            <v>8.5799000000000003</v>
          </cell>
        </row>
        <row r="484">
          <cell r="A484" t="str">
            <v>22c</v>
          </cell>
          <cell r="B484" t="str">
            <v>Plywood Installation</v>
          </cell>
          <cell r="C484" t="str">
            <v>pc.</v>
          </cell>
          <cell r="D484">
            <v>0</v>
          </cell>
          <cell r="E484">
            <v>80</v>
          </cell>
        </row>
        <row r="485">
          <cell r="A485" t="str">
            <v>22d</v>
          </cell>
          <cell r="B485" t="str">
            <v>Fabrication &amp; Installation of Truss (Wood)</v>
          </cell>
          <cell r="C485" t="str">
            <v>bd. ft.</v>
          </cell>
          <cell r="D485">
            <v>0</v>
          </cell>
          <cell r="E485">
            <v>14.4406</v>
          </cell>
        </row>
        <row r="486">
          <cell r="A486" t="str">
            <v>22e</v>
          </cell>
          <cell r="B486" t="str">
            <v>Installation of Purlins (Wood)</v>
          </cell>
          <cell r="C486" t="str">
            <v>bd. ft.</v>
          </cell>
          <cell r="D486">
            <v>0</v>
          </cell>
          <cell r="E486">
            <v>5.15</v>
          </cell>
        </row>
        <row r="487">
          <cell r="A487" t="str">
            <v>22f</v>
          </cell>
          <cell r="B487" t="str">
            <v>Removal of Wooden Truss</v>
          </cell>
          <cell r="C487" t="str">
            <v>bd. ft.</v>
          </cell>
          <cell r="D487">
            <v>0</v>
          </cell>
          <cell r="E487">
            <v>3</v>
          </cell>
        </row>
        <row r="488">
          <cell r="A488" t="str">
            <v>22g</v>
          </cell>
          <cell r="B488" t="str">
            <v>Removal of Purlins (Wood)</v>
          </cell>
          <cell r="C488" t="str">
            <v>bd. ft.</v>
          </cell>
          <cell r="D488">
            <v>0</v>
          </cell>
          <cell r="E488">
            <v>3</v>
          </cell>
        </row>
        <row r="489">
          <cell r="A489" t="str">
            <v>22h</v>
          </cell>
          <cell r="B489" t="str">
            <v>Removal of Ceiling Frame</v>
          </cell>
          <cell r="C489" t="str">
            <v>bd. ft.</v>
          </cell>
          <cell r="D489">
            <v>0</v>
          </cell>
          <cell r="E489">
            <v>2</v>
          </cell>
        </row>
        <row r="490">
          <cell r="A490" t="str">
            <v>22i</v>
          </cell>
          <cell r="B490" t="str">
            <v>Removal of Partition Frame</v>
          </cell>
          <cell r="C490" t="str">
            <v>bd. ft.</v>
          </cell>
          <cell r="D490">
            <v>0</v>
          </cell>
          <cell r="E490">
            <v>0.19570000000000001</v>
          </cell>
        </row>
        <row r="491">
          <cell r="A491" t="str">
            <v>22j</v>
          </cell>
          <cell r="B491" t="str">
            <v>Removal of Ceiling Board</v>
          </cell>
          <cell r="C491" t="str">
            <v>sq.m.</v>
          </cell>
          <cell r="D491">
            <v>0</v>
          </cell>
          <cell r="E491">
            <v>20</v>
          </cell>
        </row>
        <row r="492">
          <cell r="A492" t="str">
            <v>22k</v>
          </cell>
          <cell r="B492" t="str">
            <v>Removal of Partition Board</v>
          </cell>
          <cell r="C492" t="str">
            <v>sq.m.</v>
          </cell>
          <cell r="D492">
            <v>0</v>
          </cell>
          <cell r="E492">
            <v>3.9449000000000001</v>
          </cell>
        </row>
        <row r="493">
          <cell r="A493" t="str">
            <v>22l</v>
          </cell>
          <cell r="B493" t="str">
            <v>Installation of T&amp;G (Wall)</v>
          </cell>
          <cell r="C493" t="str">
            <v>bd. ft.</v>
          </cell>
          <cell r="D493">
            <v>0</v>
          </cell>
          <cell r="E493">
            <v>14.832000000000001</v>
          </cell>
        </row>
        <row r="494">
          <cell r="A494" t="str">
            <v>22m</v>
          </cell>
          <cell r="B494" t="str">
            <v>Removal of T&amp;G (Wall)</v>
          </cell>
          <cell r="C494" t="str">
            <v>bd. ft.</v>
          </cell>
          <cell r="D494">
            <v>0</v>
          </cell>
          <cell r="E494">
            <v>0.88580000000000003</v>
          </cell>
        </row>
        <row r="495">
          <cell r="A495" t="str">
            <v>22n</v>
          </cell>
          <cell r="B495" t="str">
            <v>Fab./Inst./Strip of Formworks (Wall on ground)</v>
          </cell>
          <cell r="C495" t="str">
            <v>sq.m.</v>
          </cell>
          <cell r="D495">
            <v>0</v>
          </cell>
          <cell r="E495">
            <v>92.7</v>
          </cell>
        </row>
        <row r="496">
          <cell r="A496" t="str">
            <v>22o</v>
          </cell>
          <cell r="B496" t="str">
            <v>Fab./Inst./Strip of Formworks (Wall above 10')</v>
          </cell>
          <cell r="C496" t="str">
            <v>sq.m.</v>
          </cell>
          <cell r="D496">
            <v>0</v>
          </cell>
          <cell r="E496">
            <v>103</v>
          </cell>
        </row>
        <row r="497">
          <cell r="A497" t="str">
            <v>22p</v>
          </cell>
          <cell r="B497" t="str">
            <v>Fab./Inst./Strip of Formworks (Beams)</v>
          </cell>
          <cell r="C497" t="str">
            <v>sq.m.</v>
          </cell>
          <cell r="D497">
            <v>0</v>
          </cell>
          <cell r="E497">
            <v>113.3</v>
          </cell>
        </row>
        <row r="498">
          <cell r="A498" t="str">
            <v>22q</v>
          </cell>
          <cell r="B498" t="str">
            <v>Fab./Inst./Strip of Formworks (Column)</v>
          </cell>
          <cell r="C498" t="str">
            <v>sq.m.</v>
          </cell>
          <cell r="D498">
            <v>0</v>
          </cell>
          <cell r="E498">
            <v>103</v>
          </cell>
        </row>
        <row r="499">
          <cell r="A499" t="str">
            <v>22q1</v>
          </cell>
          <cell r="B499" t="str">
            <v>Fab./Inst./Strip of Formworks (Slab)</v>
          </cell>
          <cell r="C499" t="str">
            <v>sq.m.</v>
          </cell>
          <cell r="D499">
            <v>0</v>
          </cell>
          <cell r="E499">
            <v>166.65400000000002</v>
          </cell>
        </row>
        <row r="500">
          <cell r="A500" t="str">
            <v>22r</v>
          </cell>
          <cell r="B500" t="str">
            <v>Fab./Inst./Removal of Scaffolds</v>
          </cell>
          <cell r="C500" t="str">
            <v>lot</v>
          </cell>
          <cell r="D500">
            <v>0</v>
          </cell>
          <cell r="E500">
            <v>515</v>
          </cell>
        </row>
        <row r="501">
          <cell r="A501" t="str">
            <v>22r1</v>
          </cell>
          <cell r="B501" t="str">
            <v>Fab./Inst./Removal of Scaffolds</v>
          </cell>
          <cell r="C501" t="str">
            <v>bd.ft.</v>
          </cell>
          <cell r="D501">
            <v>0</v>
          </cell>
          <cell r="E501">
            <v>3.4608000000000003</v>
          </cell>
        </row>
        <row r="502">
          <cell r="A502" t="str">
            <v>22s</v>
          </cell>
          <cell r="B502" t="str">
            <v>Application of Wood Preservative</v>
          </cell>
          <cell r="C502" t="str">
            <v>unit</v>
          </cell>
          <cell r="D502">
            <v>0</v>
          </cell>
          <cell r="E502">
            <v>360.5</v>
          </cell>
        </row>
        <row r="503">
          <cell r="A503" t="str">
            <v>22t</v>
          </cell>
          <cell r="B503" t="str">
            <v xml:space="preserve">Installation of T&amp;G </v>
          </cell>
          <cell r="C503" t="str">
            <v>bd.ft.</v>
          </cell>
          <cell r="D503">
            <v>0</v>
          </cell>
          <cell r="E503">
            <v>16.686</v>
          </cell>
        </row>
        <row r="504">
          <cell r="A504" t="str">
            <v>22u</v>
          </cell>
          <cell r="B504" t="str">
            <v xml:space="preserve">Removal of T&amp;G </v>
          </cell>
          <cell r="C504" t="str">
            <v>bd. ft.</v>
          </cell>
          <cell r="D504">
            <v>0</v>
          </cell>
          <cell r="E504">
            <v>1.236</v>
          </cell>
        </row>
        <row r="505">
          <cell r="A505">
            <v>22.01</v>
          </cell>
          <cell r="B505" t="str">
            <v>Lumber, Kiln Dried, Apitong</v>
          </cell>
          <cell r="C505" t="str">
            <v>bd. ft.</v>
          </cell>
          <cell r="D505">
            <v>36</v>
          </cell>
          <cell r="E505">
            <v>0</v>
          </cell>
        </row>
        <row r="506">
          <cell r="A506">
            <v>22.02</v>
          </cell>
          <cell r="B506" t="str">
            <v>Rough Lumber, Sun Dried,  Apitong</v>
          </cell>
          <cell r="C506" t="str">
            <v>bd. ft.</v>
          </cell>
          <cell r="D506">
            <v>25.200000000000003</v>
          </cell>
          <cell r="E506">
            <v>0</v>
          </cell>
        </row>
        <row r="507">
          <cell r="A507">
            <v>22.03</v>
          </cell>
          <cell r="B507" t="str">
            <v>Lumber, Sun Dried, Guijo</v>
          </cell>
          <cell r="C507" t="str">
            <v>bd. ft.</v>
          </cell>
          <cell r="D507">
            <v>37.800000000000004</v>
          </cell>
          <cell r="E507">
            <v>0</v>
          </cell>
        </row>
        <row r="508">
          <cell r="A508">
            <v>22.04</v>
          </cell>
          <cell r="B508" t="str">
            <v>Lumber, Kiln Dried, Tanguile</v>
          </cell>
          <cell r="C508" t="str">
            <v>bd. ft.</v>
          </cell>
          <cell r="D508">
            <v>37.800000000000004</v>
          </cell>
          <cell r="E508">
            <v>0</v>
          </cell>
        </row>
        <row r="509">
          <cell r="A509">
            <v>22.05</v>
          </cell>
          <cell r="B509" t="str">
            <v>Rough Lumber, Tanguile</v>
          </cell>
          <cell r="C509" t="str">
            <v>bd. ft.</v>
          </cell>
          <cell r="D509">
            <v>25.200000000000003</v>
          </cell>
          <cell r="E509">
            <v>0</v>
          </cell>
        </row>
        <row r="510">
          <cell r="A510">
            <v>22.06</v>
          </cell>
          <cell r="B510" t="str">
            <v>Lumber, Sun Dried, Yakal</v>
          </cell>
          <cell r="C510" t="str">
            <v>bd. ft.</v>
          </cell>
          <cell r="D510">
            <v>53.550000000000004</v>
          </cell>
          <cell r="E510">
            <v>0</v>
          </cell>
        </row>
        <row r="511">
          <cell r="A511">
            <v>22.07</v>
          </cell>
          <cell r="B511" t="str">
            <v>S4S Lumber, Kiln Dried, Apitong</v>
          </cell>
          <cell r="C511" t="str">
            <v>bd. ft.</v>
          </cell>
          <cell r="D511">
            <v>37.800000000000004</v>
          </cell>
          <cell r="E511">
            <v>0</v>
          </cell>
        </row>
        <row r="512">
          <cell r="A512">
            <v>22.08</v>
          </cell>
          <cell r="B512" t="str">
            <v>S4S Lumber, Sun Dried, Apitong</v>
          </cell>
          <cell r="C512" t="str">
            <v>bd. ft.</v>
          </cell>
          <cell r="D512">
            <v>26.25</v>
          </cell>
          <cell r="E512">
            <v>0</v>
          </cell>
        </row>
        <row r="513">
          <cell r="A513">
            <v>22.09</v>
          </cell>
          <cell r="B513" t="str">
            <v>S4S Lumber, Kiln Dried, Guijo</v>
          </cell>
          <cell r="C513" t="str">
            <v>bd. ft.</v>
          </cell>
          <cell r="D513">
            <v>37.800000000000004</v>
          </cell>
          <cell r="E513">
            <v>0</v>
          </cell>
        </row>
        <row r="514">
          <cell r="A514">
            <v>22.1</v>
          </cell>
          <cell r="B514" t="str">
            <v>S4S Lumber, Kiln Dried, Tanguile</v>
          </cell>
          <cell r="C514" t="str">
            <v>bd. ft.</v>
          </cell>
          <cell r="D514">
            <v>30</v>
          </cell>
          <cell r="E514">
            <v>0</v>
          </cell>
        </row>
        <row r="515">
          <cell r="A515">
            <v>22.11</v>
          </cell>
          <cell r="B515" t="str">
            <v>S4S Lumber, Sun Dried, Tanguile</v>
          </cell>
          <cell r="C515" t="str">
            <v>bd. ft.</v>
          </cell>
          <cell r="D515">
            <v>26.25</v>
          </cell>
          <cell r="E515">
            <v>0</v>
          </cell>
        </row>
        <row r="516">
          <cell r="A516">
            <v>22.12</v>
          </cell>
          <cell r="B516" t="str">
            <v>S4S Lumber, Sun Dried, Yakal</v>
          </cell>
          <cell r="C516" t="str">
            <v>bd. ft.</v>
          </cell>
          <cell r="D516">
            <v>54.6</v>
          </cell>
          <cell r="E516">
            <v>0</v>
          </cell>
        </row>
        <row r="517">
          <cell r="A517">
            <v>22.13</v>
          </cell>
          <cell r="B517" t="str">
            <v>Plyboard, 3/4" x 4' x 8'</v>
          </cell>
          <cell r="C517" t="str">
            <v>pc.</v>
          </cell>
          <cell r="D517">
            <v>693</v>
          </cell>
          <cell r="E517">
            <v>0</v>
          </cell>
        </row>
        <row r="518">
          <cell r="A518">
            <v>22.14</v>
          </cell>
          <cell r="B518" t="str">
            <v>Plywood, Danarra</v>
          </cell>
          <cell r="C518" t="str">
            <v>pc.</v>
          </cell>
          <cell r="D518">
            <v>420</v>
          </cell>
          <cell r="E518">
            <v>0</v>
          </cell>
        </row>
        <row r="519">
          <cell r="A519">
            <v>22.15</v>
          </cell>
          <cell r="B519" t="str">
            <v>Plywood, Marine, 1/4" x 4' x 8'</v>
          </cell>
          <cell r="C519" t="str">
            <v>pc.</v>
          </cell>
          <cell r="D519">
            <v>304.5</v>
          </cell>
          <cell r="E519">
            <v>0</v>
          </cell>
        </row>
        <row r="520">
          <cell r="A520">
            <v>22.16</v>
          </cell>
          <cell r="B520" t="str">
            <v>Plywood, Marine, 1/2" x 4' x 8'</v>
          </cell>
          <cell r="C520" t="str">
            <v>pc.</v>
          </cell>
          <cell r="D520">
            <v>577.5</v>
          </cell>
          <cell r="E520">
            <v>0</v>
          </cell>
        </row>
        <row r="521">
          <cell r="A521">
            <v>22.17</v>
          </cell>
          <cell r="B521" t="str">
            <v>Plywood, Marine, 3/4" x 4' x 8'</v>
          </cell>
          <cell r="C521" t="str">
            <v>pc.</v>
          </cell>
          <cell r="D521">
            <v>997.5</v>
          </cell>
          <cell r="E521">
            <v>0</v>
          </cell>
        </row>
        <row r="522">
          <cell r="A522">
            <v>22.18</v>
          </cell>
          <cell r="B522" t="str">
            <v>Plywood, Ordinary, 1/4" x 4' x 8'</v>
          </cell>
          <cell r="C522" t="str">
            <v>pc.</v>
          </cell>
          <cell r="D522">
            <v>260</v>
          </cell>
          <cell r="E522">
            <v>0</v>
          </cell>
        </row>
        <row r="523">
          <cell r="A523">
            <v>22.19</v>
          </cell>
          <cell r="B523" t="str">
            <v>Plywood, Ordinary, 1/2" x 4' x 8'</v>
          </cell>
          <cell r="C523" t="str">
            <v>pc.</v>
          </cell>
          <cell r="D523">
            <v>472.5</v>
          </cell>
          <cell r="E523">
            <v>0</v>
          </cell>
        </row>
        <row r="524">
          <cell r="A524">
            <v>22.2</v>
          </cell>
          <cell r="B524" t="str">
            <v>Plywood, Ordinary, 3/4" x 4' x 8'</v>
          </cell>
          <cell r="C524" t="str">
            <v>pc.</v>
          </cell>
          <cell r="D524">
            <v>808.5</v>
          </cell>
          <cell r="E524">
            <v>0</v>
          </cell>
        </row>
        <row r="525">
          <cell r="A525">
            <v>22.21</v>
          </cell>
          <cell r="B525" t="str">
            <v>T&amp;G, 3/4" x 6"</v>
          </cell>
          <cell r="C525" t="str">
            <v>bd. ft.</v>
          </cell>
          <cell r="D525">
            <v>42</v>
          </cell>
          <cell r="E525">
            <v>0</v>
          </cell>
        </row>
        <row r="526">
          <cell r="A526">
            <v>22.22</v>
          </cell>
          <cell r="B526" t="str">
            <v>Removal of Beam (Wood)</v>
          </cell>
          <cell r="C526" t="str">
            <v>bd. ft.</v>
          </cell>
          <cell r="D526">
            <v>0</v>
          </cell>
          <cell r="E526">
            <v>0.56650000000000011</v>
          </cell>
        </row>
        <row r="527">
          <cell r="A527">
            <v>22.23</v>
          </cell>
          <cell r="B527" t="str">
            <v>Removal of Column (Wood)</v>
          </cell>
          <cell r="C527" t="str">
            <v>bd. ft.</v>
          </cell>
          <cell r="D527">
            <v>0</v>
          </cell>
          <cell r="E527">
            <v>0.36049999999999999</v>
          </cell>
        </row>
        <row r="528">
          <cell r="A528">
            <v>22.24</v>
          </cell>
          <cell r="B528" t="str">
            <v>Fabrication &amp; Installation of Beam</v>
          </cell>
          <cell r="C528" t="str">
            <v>bd. ft.</v>
          </cell>
          <cell r="D528">
            <v>0</v>
          </cell>
          <cell r="E528">
            <v>27.707000000000001</v>
          </cell>
        </row>
        <row r="529">
          <cell r="A529">
            <v>22.25</v>
          </cell>
          <cell r="B529" t="str">
            <v>Fabrication &amp; Installation of Column</v>
          </cell>
          <cell r="C529" t="str">
            <v>bd. ft.</v>
          </cell>
          <cell r="D529">
            <v>0</v>
          </cell>
          <cell r="E529">
            <v>27.707000000000001</v>
          </cell>
        </row>
        <row r="530">
          <cell r="A530">
            <v>22.26</v>
          </cell>
          <cell r="B530" t="str">
            <v>Coco Lumber</v>
          </cell>
          <cell r="C530" t="str">
            <v>bd. ft.</v>
          </cell>
          <cell r="D530">
            <v>5</v>
          </cell>
          <cell r="E530">
            <v>0</v>
          </cell>
        </row>
        <row r="531">
          <cell r="A531">
            <v>30.01</v>
          </cell>
          <cell r="B531" t="str">
            <v>Standard One-Classroom School Building w/o Toilet</v>
          </cell>
          <cell r="C531" t="str">
            <v>Lot</v>
          </cell>
          <cell r="D531">
            <v>168654.15</v>
          </cell>
          <cell r="E531">
            <v>49632.507000000005</v>
          </cell>
        </row>
        <row r="532">
          <cell r="A532">
            <v>30.02</v>
          </cell>
          <cell r="B532" t="str">
            <v>Standard Two-Classroom School Building w/o Toilet</v>
          </cell>
          <cell r="C532" t="str">
            <v>Lot</v>
          </cell>
          <cell r="D532">
            <v>315637.413</v>
          </cell>
          <cell r="E532">
            <v>92887.583599999998</v>
          </cell>
        </row>
        <row r="533">
          <cell r="A533">
            <v>30.03</v>
          </cell>
          <cell r="B533" t="str">
            <v>Standard Three-Classroom School Building w/o Toilet</v>
          </cell>
          <cell r="C533" t="str">
            <v>Lot</v>
          </cell>
          <cell r="D533">
            <v>462620.67600000004</v>
          </cell>
          <cell r="E533">
            <v>136142.66020000001</v>
          </cell>
        </row>
        <row r="534">
          <cell r="A534">
            <v>30.04</v>
          </cell>
          <cell r="B534" t="str">
            <v>Standard One-Classroom School Building w/ Toilet</v>
          </cell>
          <cell r="C534" t="str">
            <v>Lot</v>
          </cell>
          <cell r="D534">
            <v>200154.15</v>
          </cell>
          <cell r="E534">
            <v>68719.59150000001</v>
          </cell>
        </row>
        <row r="535">
          <cell r="A535">
            <v>23</v>
          </cell>
          <cell r="B535" t="str">
            <v>Insulation</v>
          </cell>
          <cell r="D535">
            <v>0</v>
          </cell>
          <cell r="E535">
            <v>0</v>
          </cell>
        </row>
        <row r="536">
          <cell r="A536">
            <v>23.01</v>
          </cell>
          <cell r="B536" t="str">
            <v>White Batts Polyester Sound Absorber (25mmm), Acoustica</v>
          </cell>
          <cell r="C536" t="str">
            <v>sheet</v>
          </cell>
          <cell r="D536">
            <v>945</v>
          </cell>
          <cell r="E536">
            <v>0</v>
          </cell>
        </row>
        <row r="537">
          <cell r="A537">
            <v>23.02</v>
          </cell>
          <cell r="B537" t="str">
            <v>Attenuator Board (15mm), VyBar</v>
          </cell>
          <cell r="C537" t="str">
            <v>sheet</v>
          </cell>
          <cell r="D537">
            <v>1260</v>
          </cell>
          <cell r="E537">
            <v>0</v>
          </cell>
        </row>
        <row r="538">
          <cell r="A538">
            <v>23.03</v>
          </cell>
          <cell r="B538" t="str">
            <v>Acoustiflex Flexible Sound Barner (4mm), Acoustica</v>
          </cell>
          <cell r="C538" t="str">
            <v>roll</v>
          </cell>
          <cell r="D538">
            <v>3780</v>
          </cell>
          <cell r="E538">
            <v>0</v>
          </cell>
        </row>
        <row r="539">
          <cell r="A539">
            <v>23.04</v>
          </cell>
          <cell r="B539" t="str">
            <v>Acoustic Wall Panel (using 3/16" plywood)</v>
          </cell>
          <cell r="C539" t="str">
            <v>sq.m.</v>
          </cell>
          <cell r="D539">
            <v>1260</v>
          </cell>
          <cell r="E539">
            <v>0</v>
          </cell>
        </row>
        <row r="540">
          <cell r="A540">
            <v>23.05</v>
          </cell>
          <cell r="B540" t="str">
            <v>Acoustic Wall Panel (using 1"x2" wooden frame)</v>
          </cell>
          <cell r="C540" t="str">
            <v>sq.m.</v>
          </cell>
          <cell r="D540">
            <v>1575</v>
          </cell>
          <cell r="E540">
            <v>0</v>
          </cell>
        </row>
        <row r="541">
          <cell r="A541">
            <v>24</v>
          </cell>
          <cell r="B541" t="str">
            <v>Waterproofing</v>
          </cell>
          <cell r="C541" t="str">
            <v>sq.m.</v>
          </cell>
          <cell r="D541">
            <v>210</v>
          </cell>
          <cell r="E541">
            <v>90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">
          <cell r="A6" t="str">
            <v>PROJECT/ PROGRAM</v>
          </cell>
        </row>
      </sheetData>
      <sheetData sheetId="20">
        <row r="6">
          <cell r="A6" t="str">
            <v>PROJECT/ PROGRAM</v>
          </cell>
        </row>
      </sheetData>
      <sheetData sheetId="21">
        <row r="6">
          <cell r="A6" t="str">
            <v>PROJECT/ PROGRAM</v>
          </cell>
        </row>
      </sheetData>
      <sheetData sheetId="22"/>
      <sheetData sheetId="23"/>
      <sheetData sheetId="24">
        <row r="6">
          <cell r="A6" t="str">
            <v>PROJECT/ PROGRAM</v>
          </cell>
        </row>
      </sheetData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summary"/>
      <sheetName val="part c"/>
      <sheetName val="part f"/>
      <sheetName val="dcalc_rebars"/>
      <sheetName val="dcalc_concrete"/>
      <sheetName val="part g"/>
      <sheetName val="mastercopy"/>
      <sheetName val="mastercopy_linked"/>
      <sheetName val="IQC_part c"/>
      <sheetName val="IQC_103"/>
      <sheetName val="IQC_part d&amp;e"/>
      <sheetName val="IQC_part f"/>
      <sheetName val="DQC_table 1"/>
      <sheetName val="DQC_table 2"/>
      <sheetName val="DQC_table 3"/>
      <sheetName val="DQC_table 4"/>
      <sheetName val="DQC_rebars"/>
      <sheetName val="DQC_concrete"/>
      <sheetName val="mastercopylinked"/>
      <sheetName val="IQC_item 103"/>
      <sheetName val="IQC_part g1"/>
      <sheetName val="IQC_part g2"/>
      <sheetName val="IQC_part h"/>
      <sheetName val="0+349.09"/>
      <sheetName val="single_concrete"/>
      <sheetName val="single_rebars"/>
    </sheetNames>
    <sheetDataSet>
      <sheetData sheetId="0" refreshError="1">
        <row r="2">
          <cell r="A2" t="str">
            <v>BAR DIA.</v>
          </cell>
          <cell r="B2" t="str">
            <v>90°</v>
          </cell>
          <cell r="C2" t="str">
            <v>135°</v>
          </cell>
          <cell r="D2" t="str">
            <v>180°</v>
          </cell>
          <cell r="E2" t="str">
            <v>weight</v>
          </cell>
          <cell r="F2" t="str">
            <v>EMBEDMENT</v>
          </cell>
          <cell r="G2" t="str">
            <v>LAP</v>
          </cell>
        </row>
        <row r="3">
          <cell r="A3">
            <v>10</v>
          </cell>
          <cell r="B3">
            <v>150</v>
          </cell>
          <cell r="C3">
            <v>100</v>
          </cell>
          <cell r="D3">
            <v>130</v>
          </cell>
          <cell r="E3">
            <v>0.61699999999999999</v>
          </cell>
          <cell r="F3">
            <v>300</v>
          </cell>
          <cell r="G3">
            <v>360</v>
          </cell>
          <cell r="I3" t="str">
            <v>F'C=</v>
          </cell>
        </row>
        <row r="4">
          <cell r="A4">
            <v>12</v>
          </cell>
          <cell r="B4">
            <v>200</v>
          </cell>
          <cell r="C4">
            <v>110</v>
          </cell>
          <cell r="D4">
            <v>180</v>
          </cell>
          <cell r="E4">
            <v>0.88800000000000001</v>
          </cell>
          <cell r="F4">
            <v>300</v>
          </cell>
          <cell r="G4">
            <v>432</v>
          </cell>
          <cell r="I4" t="str">
            <v>FY=</v>
          </cell>
        </row>
        <row r="5">
          <cell r="A5">
            <v>16</v>
          </cell>
          <cell r="B5">
            <v>250</v>
          </cell>
          <cell r="C5">
            <v>130</v>
          </cell>
          <cell r="D5">
            <v>180</v>
          </cell>
          <cell r="E5">
            <v>1.579</v>
          </cell>
          <cell r="F5">
            <v>300</v>
          </cell>
          <cell r="G5">
            <v>576</v>
          </cell>
        </row>
        <row r="6">
          <cell r="A6">
            <v>20</v>
          </cell>
          <cell r="B6">
            <v>300</v>
          </cell>
          <cell r="D6">
            <v>200</v>
          </cell>
          <cell r="E6">
            <v>2.4660000000000002</v>
          </cell>
          <cell r="F6">
            <v>300</v>
          </cell>
          <cell r="G6">
            <v>720</v>
          </cell>
        </row>
        <row r="7">
          <cell r="A7">
            <v>25</v>
          </cell>
          <cell r="B7">
            <v>360</v>
          </cell>
          <cell r="D7">
            <v>280</v>
          </cell>
          <cell r="E7">
            <v>3.8540000000000001</v>
          </cell>
          <cell r="F7">
            <v>375</v>
          </cell>
          <cell r="G7">
            <v>900</v>
          </cell>
        </row>
        <row r="8">
          <cell r="A8">
            <v>28</v>
          </cell>
          <cell r="B8">
            <v>480</v>
          </cell>
          <cell r="D8">
            <v>380</v>
          </cell>
          <cell r="E8">
            <v>4.8330000000000002</v>
          </cell>
          <cell r="F8">
            <v>420</v>
          </cell>
          <cell r="G8">
            <v>1008</v>
          </cell>
        </row>
        <row r="9">
          <cell r="A9">
            <v>32</v>
          </cell>
          <cell r="B9">
            <v>560</v>
          </cell>
          <cell r="D9">
            <v>430</v>
          </cell>
          <cell r="E9">
            <v>6.3129999999999997</v>
          </cell>
          <cell r="F9">
            <v>480</v>
          </cell>
          <cell r="G9">
            <v>1152</v>
          </cell>
        </row>
        <row r="10">
          <cell r="A10">
            <v>36</v>
          </cell>
          <cell r="B10">
            <v>600</v>
          </cell>
          <cell r="D10">
            <v>480</v>
          </cell>
          <cell r="E10">
            <v>7.9909999999999997</v>
          </cell>
          <cell r="F10">
            <v>540</v>
          </cell>
          <cell r="G10">
            <v>1296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ndards"/>
      <sheetName val="legend"/>
      <sheetName val="single_normal"/>
      <sheetName val="double_normal"/>
      <sheetName val="tripple_normal"/>
      <sheetName val="15°-40°"/>
      <sheetName val="40°-60°"/>
      <sheetName val="rcbc"/>
      <sheetName val="Table 3"/>
      <sheetName val="Table 4"/>
      <sheetName val="Table 5"/>
      <sheetName val="Table 6"/>
      <sheetName val="Table 7"/>
      <sheetName val="Table 8"/>
      <sheetName val="format"/>
      <sheetName val="A.1.1(8)"/>
      <sheetName val="A.1.1(11)"/>
      <sheetName val="A.1.2(4)"/>
      <sheetName val="A.1.2(6)"/>
      <sheetName val="A.1.3(1)"/>
      <sheetName val="A.1.4(1)"/>
      <sheetName val="B.5"/>
      <sheetName val="B.7"/>
      <sheetName val="B.9"/>
      <sheetName val="B.13"/>
      <sheetName val="B.18"/>
      <sheetName val="103(2)A"/>
      <sheetName val="400(17)e"/>
      <sheetName val="400(17)m"/>
      <sheetName val="400(23)e1"/>
      <sheetName val="400(23)e1 (2)"/>
      <sheetName val="400(26)b"/>
      <sheetName val="400(27)"/>
      <sheetName val="401(2)a"/>
      <sheetName val="404(1)a"/>
      <sheetName val="404(1)b"/>
      <sheetName val="405(1)b3"/>
      <sheetName val="406(1)c4"/>
      <sheetName val="406(1)H7"/>
      <sheetName val="412(1)"/>
      <sheetName val="407(8)"/>
      <sheetName val="505(2)a"/>
      <sheetName val="506(1)"/>
      <sheetName val="517(1)a"/>
      <sheetName val="612"/>
      <sheetName val="612(2)"/>
    </sheetNames>
    <sheetDataSet>
      <sheetData sheetId="0" refreshError="1">
        <row r="9">
          <cell r="A9" t="str">
            <v>CLEAR HEIGHT                           (h)</v>
          </cell>
          <cell r="B9" t="str">
            <v>THICKNESS          (t)</v>
          </cell>
          <cell r="C9" t="str">
            <v>WINGWALL LENGTH               (L)</v>
          </cell>
        </row>
        <row r="10">
          <cell r="A10" t="str">
            <v>1250 x 1000</v>
          </cell>
          <cell r="B10">
            <v>180</v>
          </cell>
          <cell r="C10">
            <v>1230</v>
          </cell>
        </row>
        <row r="11">
          <cell r="A11" t="str">
            <v>1250 x 1250</v>
          </cell>
          <cell r="B11">
            <v>180</v>
          </cell>
          <cell r="C11">
            <v>1760</v>
          </cell>
        </row>
        <row r="12">
          <cell r="A12" t="str">
            <v>1250 x 1500</v>
          </cell>
          <cell r="B12">
            <v>180</v>
          </cell>
          <cell r="C12">
            <v>2290</v>
          </cell>
        </row>
        <row r="13">
          <cell r="A13" t="str">
            <v>1250 x 1800</v>
          </cell>
          <cell r="B13">
            <v>180</v>
          </cell>
          <cell r="C13">
            <v>2930</v>
          </cell>
        </row>
        <row r="14">
          <cell r="A14" t="str">
            <v>1500 x 1000</v>
          </cell>
          <cell r="B14">
            <v>180</v>
          </cell>
          <cell r="C14">
            <v>1230</v>
          </cell>
        </row>
        <row r="15">
          <cell r="A15" t="str">
            <v>1500 x 1250</v>
          </cell>
          <cell r="B15">
            <v>180</v>
          </cell>
          <cell r="C15">
            <v>1760</v>
          </cell>
        </row>
        <row r="16">
          <cell r="A16" t="str">
            <v>1500 x 1500</v>
          </cell>
          <cell r="B16">
            <v>180</v>
          </cell>
        </row>
        <row r="17">
          <cell r="A17" t="str">
            <v>1500 x 1800</v>
          </cell>
          <cell r="B17">
            <v>180</v>
          </cell>
        </row>
        <row r="18">
          <cell r="A18" t="str">
            <v>1800 x 1250</v>
          </cell>
          <cell r="B18">
            <v>200</v>
          </cell>
        </row>
        <row r="19">
          <cell r="A19" t="str">
            <v>1800 x 1500</v>
          </cell>
          <cell r="B19">
            <v>200</v>
          </cell>
        </row>
        <row r="20">
          <cell r="A20" t="str">
            <v>1800 x 1800</v>
          </cell>
          <cell r="B20">
            <v>200</v>
          </cell>
        </row>
        <row r="21">
          <cell r="A21" t="str">
            <v>1800 x 2100</v>
          </cell>
          <cell r="B21">
            <v>200</v>
          </cell>
        </row>
        <row r="22">
          <cell r="A22" t="str">
            <v>2400 x 1800</v>
          </cell>
          <cell r="B22">
            <v>220</v>
          </cell>
        </row>
        <row r="23">
          <cell r="A23" t="str">
            <v>2400 x 2100</v>
          </cell>
          <cell r="B23">
            <v>220</v>
          </cell>
        </row>
        <row r="24">
          <cell r="A24" t="str">
            <v>2400 x 2400</v>
          </cell>
          <cell r="B24">
            <v>220</v>
          </cell>
        </row>
        <row r="25">
          <cell r="A25" t="str">
            <v>2400 x 2750</v>
          </cell>
          <cell r="B25">
            <v>220</v>
          </cell>
        </row>
        <row r="26">
          <cell r="A26" t="str">
            <v>2400 x 3000</v>
          </cell>
          <cell r="B26">
            <v>220</v>
          </cell>
        </row>
        <row r="27">
          <cell r="A27" t="str">
            <v>3000 x 2100</v>
          </cell>
          <cell r="B27">
            <v>280</v>
          </cell>
        </row>
        <row r="28">
          <cell r="A28" t="str">
            <v>3000 x 2400</v>
          </cell>
          <cell r="B28">
            <v>280</v>
          </cell>
        </row>
        <row r="29">
          <cell r="A29" t="str">
            <v>3000 x 2750</v>
          </cell>
          <cell r="B29">
            <v>280</v>
          </cell>
        </row>
        <row r="30">
          <cell r="A30" t="str">
            <v>3000 x 3000</v>
          </cell>
          <cell r="B30">
            <v>280</v>
          </cell>
        </row>
        <row r="31">
          <cell r="A31" t="str">
            <v>4000 x 1250</v>
          </cell>
          <cell r="B31">
            <v>300</v>
          </cell>
        </row>
        <row r="32">
          <cell r="A32" t="str">
            <v>4000 x 1500</v>
          </cell>
          <cell r="B32">
            <v>300</v>
          </cell>
        </row>
        <row r="33">
          <cell r="A33" t="str">
            <v>4000 x 2000</v>
          </cell>
          <cell r="B33">
            <v>300</v>
          </cell>
        </row>
        <row r="34">
          <cell r="A34" t="str">
            <v>4000 x 3000</v>
          </cell>
          <cell r="B34">
            <v>300</v>
          </cell>
        </row>
        <row r="35">
          <cell r="A35" t="str">
            <v>4000 x 4000</v>
          </cell>
          <cell r="B35">
            <v>300</v>
          </cell>
        </row>
        <row r="36">
          <cell r="A36" t="str">
            <v>5000 x 2000</v>
          </cell>
          <cell r="B36">
            <v>300</v>
          </cell>
        </row>
        <row r="37">
          <cell r="A37" t="str">
            <v>5000 x 2500</v>
          </cell>
          <cell r="B37">
            <v>300</v>
          </cell>
        </row>
        <row r="38">
          <cell r="A38" t="str">
            <v>5000 x 3000</v>
          </cell>
          <cell r="B38">
            <v>300</v>
          </cell>
        </row>
        <row r="39">
          <cell r="A39" t="str">
            <v>5000 x 4000</v>
          </cell>
          <cell r="B39">
            <v>300</v>
          </cell>
        </row>
        <row r="40">
          <cell r="A40" t="str">
            <v>5000 x 5000</v>
          </cell>
          <cell r="B40">
            <v>300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0">
          <cell r="B10" t="str">
            <v xml:space="preserve">Item No.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A91B1-C4E0-44B2-9C04-DA6DF04DF9D1}">
  <sheetPr>
    <tabColor rgb="FFFF0000"/>
  </sheetPr>
  <dimension ref="A1:Q134"/>
  <sheetViews>
    <sheetView view="pageBreakPreview" topLeftCell="B8" zoomScaleNormal="100" zoomScaleSheetLayoutView="100" workbookViewId="0">
      <selection activeCell="M31" sqref="M31:M32"/>
    </sheetView>
  </sheetViews>
  <sheetFormatPr defaultColWidth="8.7109375" defaultRowHeight="14.25" x14ac:dyDescent="0.2"/>
  <cols>
    <col min="1" max="1" width="0" style="70" hidden="1" customWidth="1"/>
    <col min="2" max="2" width="8.7109375" style="71"/>
    <col min="3" max="3" width="10.7109375" style="70" customWidth="1"/>
    <col min="4" max="4" width="44.85546875" style="70" customWidth="1"/>
    <col min="5" max="9" width="11.5703125" style="70" customWidth="1"/>
    <col min="10" max="10" width="19" style="70" customWidth="1"/>
    <col min="11" max="11" width="13.7109375" style="70" customWidth="1"/>
    <col min="12" max="12" width="11.5703125" style="70" customWidth="1"/>
    <col min="13" max="13" width="16.140625" style="136" customWidth="1"/>
    <col min="14" max="14" width="16.140625" style="137" customWidth="1"/>
    <col min="15" max="16" width="16.140625" style="70" customWidth="1"/>
    <col min="17" max="16384" width="8.7109375" style="70"/>
  </cols>
  <sheetData>
    <row r="1" spans="1:17" ht="13.5" hidden="1" customHeight="1" x14ac:dyDescent="0.2">
      <c r="C1" s="212" t="s">
        <v>67</v>
      </c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72"/>
      <c r="P1" s="72"/>
      <c r="Q1" s="72"/>
    </row>
    <row r="2" spans="1:17" ht="15" hidden="1" x14ac:dyDescent="0.2">
      <c r="C2" s="213" t="s">
        <v>68</v>
      </c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73"/>
      <c r="P2" s="73"/>
      <c r="Q2" s="73"/>
    </row>
    <row r="3" spans="1:17" hidden="1" x14ac:dyDescent="0.2">
      <c r="C3" s="214" t="s">
        <v>69</v>
      </c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74"/>
      <c r="P3" s="74"/>
      <c r="Q3" s="74"/>
    </row>
    <row r="4" spans="1:17" hidden="1" x14ac:dyDescent="0.2">
      <c r="C4" s="76" t="s">
        <v>70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5"/>
      <c r="P4" s="75"/>
      <c r="Q4" s="75"/>
    </row>
    <row r="5" spans="1:17" ht="14.45" hidden="1" customHeight="1" x14ac:dyDescent="0.2"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5"/>
      <c r="P5" s="75"/>
      <c r="Q5" s="75"/>
    </row>
    <row r="6" spans="1:17" ht="14.45" hidden="1" customHeight="1" x14ac:dyDescent="0.2"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5"/>
      <c r="P6" s="75"/>
      <c r="Q6" s="75"/>
    </row>
    <row r="7" spans="1:17" ht="14.45" hidden="1" customHeight="1" x14ac:dyDescent="0.2"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5"/>
      <c r="P7" s="75"/>
      <c r="Q7" s="75"/>
    </row>
    <row r="8" spans="1:17" ht="14.45" customHeight="1" x14ac:dyDescent="0.2"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5"/>
      <c r="P8" s="75"/>
      <c r="Q8" s="75"/>
    </row>
    <row r="9" spans="1:17" ht="14.45" customHeight="1" x14ac:dyDescent="0.2"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5"/>
      <c r="P9" s="75"/>
      <c r="Q9" s="75"/>
    </row>
    <row r="10" spans="1:17" ht="27" x14ac:dyDescent="0.5">
      <c r="C10" s="575" t="s">
        <v>121</v>
      </c>
      <c r="D10" s="575"/>
      <c r="E10" s="575"/>
      <c r="F10" s="575"/>
      <c r="G10" s="575"/>
      <c r="H10" s="575"/>
      <c r="I10" s="575"/>
      <c r="J10" s="575"/>
      <c r="K10" s="575"/>
      <c r="L10" s="575"/>
      <c r="M10" s="575"/>
      <c r="N10" s="575"/>
    </row>
    <row r="11" spans="1:17" x14ac:dyDescent="0.2"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8"/>
      <c r="N11" s="79"/>
    </row>
    <row r="12" spans="1:17" s="80" customFormat="1" ht="24" customHeight="1" x14ac:dyDescent="0.2">
      <c r="B12" s="81"/>
      <c r="C12" s="576" t="s">
        <v>122</v>
      </c>
      <c r="D12" s="576" t="s">
        <v>123</v>
      </c>
      <c r="E12" s="578" t="s">
        <v>124</v>
      </c>
      <c r="F12" s="579"/>
      <c r="G12" s="579"/>
      <c r="H12" s="579"/>
      <c r="I12" s="579"/>
      <c r="J12" s="580" t="s">
        <v>125</v>
      </c>
      <c r="K12" s="580"/>
      <c r="L12" s="580"/>
      <c r="M12" s="581" t="s">
        <v>126</v>
      </c>
      <c r="N12" s="576" t="s">
        <v>127</v>
      </c>
    </row>
    <row r="13" spans="1:17" s="80" customFormat="1" ht="24" x14ac:dyDescent="0.2">
      <c r="B13" s="81"/>
      <c r="C13" s="577"/>
      <c r="D13" s="577"/>
      <c r="E13" s="84" t="s">
        <v>116</v>
      </c>
      <c r="F13" s="84" t="s">
        <v>128</v>
      </c>
      <c r="G13" s="84" t="s">
        <v>118</v>
      </c>
      <c r="H13" s="82" t="s">
        <v>129</v>
      </c>
      <c r="I13" s="82" t="s">
        <v>130</v>
      </c>
      <c r="J13" s="84" t="s">
        <v>131</v>
      </c>
      <c r="K13" s="84" t="s">
        <v>132</v>
      </c>
      <c r="L13" s="84" t="s">
        <v>133</v>
      </c>
      <c r="M13" s="582"/>
      <c r="N13" s="577"/>
    </row>
    <row r="14" spans="1:17" s="80" customFormat="1" ht="15" x14ac:dyDescent="0.25">
      <c r="A14" s="85">
        <v>1</v>
      </c>
      <c r="B14" s="86"/>
      <c r="C14" s="83" t="s">
        <v>63</v>
      </c>
      <c r="D14" s="87" t="s">
        <v>134</v>
      </c>
      <c r="E14" s="88"/>
      <c r="F14" s="88"/>
      <c r="G14" s="89"/>
      <c r="H14" s="89"/>
      <c r="I14" s="89"/>
      <c r="J14" s="88"/>
      <c r="K14" s="88"/>
      <c r="L14" s="88"/>
      <c r="M14" s="90"/>
      <c r="N14" s="91"/>
    </row>
    <row r="15" spans="1:17" s="80" customFormat="1" ht="15" x14ac:dyDescent="0.25">
      <c r="A15" s="85">
        <v>1</v>
      </c>
      <c r="B15" s="86"/>
      <c r="C15" s="92" t="s">
        <v>135</v>
      </c>
      <c r="D15" s="93" t="s">
        <v>136</v>
      </c>
      <c r="E15" s="94"/>
      <c r="F15" s="94"/>
      <c r="G15" s="95"/>
      <c r="H15" s="543" t="s">
        <v>137</v>
      </c>
      <c r="I15" s="544"/>
      <c r="J15" s="544"/>
      <c r="K15" s="544"/>
      <c r="L15" s="544"/>
      <c r="M15" s="545"/>
      <c r="N15" s="96" t="s">
        <v>138</v>
      </c>
    </row>
    <row r="16" spans="1:17" s="80" customFormat="1" ht="15" x14ac:dyDescent="0.25">
      <c r="A16" s="85">
        <v>1</v>
      </c>
      <c r="B16" s="86"/>
      <c r="C16" s="83" t="s">
        <v>65</v>
      </c>
      <c r="D16" s="87" t="s">
        <v>139</v>
      </c>
      <c r="E16" s="88"/>
      <c r="F16" s="88"/>
      <c r="G16" s="89"/>
      <c r="H16" s="89"/>
      <c r="I16" s="89"/>
      <c r="J16" s="88"/>
      <c r="K16" s="88"/>
      <c r="L16" s="88"/>
      <c r="M16" s="90"/>
      <c r="N16" s="91"/>
    </row>
    <row r="17" spans="1:14" s="80" customFormat="1" ht="15" x14ac:dyDescent="0.25">
      <c r="A17" s="85"/>
      <c r="B17" s="86"/>
      <c r="C17" s="92" t="s">
        <v>140</v>
      </c>
      <c r="D17" s="93" t="s">
        <v>141</v>
      </c>
      <c r="E17" s="94"/>
      <c r="F17" s="94"/>
      <c r="G17" s="95"/>
      <c r="H17" s="543" t="s">
        <v>137</v>
      </c>
      <c r="I17" s="544"/>
      <c r="J17" s="544"/>
      <c r="K17" s="544"/>
      <c r="L17" s="544"/>
      <c r="M17" s="545"/>
      <c r="N17" s="96" t="s">
        <v>30</v>
      </c>
    </row>
    <row r="18" spans="1:14" s="80" customFormat="1" ht="15" x14ac:dyDescent="0.25">
      <c r="A18" s="85">
        <v>1</v>
      </c>
      <c r="B18" s="86"/>
      <c r="C18" s="92" t="s">
        <v>142</v>
      </c>
      <c r="D18" s="93" t="str">
        <f>'[11]DCE (4CL)'!$D$19</f>
        <v>Project Billboard</v>
      </c>
      <c r="E18" s="94">
        <v>1</v>
      </c>
      <c r="F18" s="94">
        <v>1</v>
      </c>
      <c r="G18" s="95">
        <v>1</v>
      </c>
      <c r="H18" s="543" t="s">
        <v>137</v>
      </c>
      <c r="I18" s="544"/>
      <c r="J18" s="544"/>
      <c r="K18" s="544"/>
      <c r="L18" s="544"/>
      <c r="M18" s="545"/>
      <c r="N18" s="96" t="s">
        <v>143</v>
      </c>
    </row>
    <row r="19" spans="1:14" s="80" customFormat="1" ht="15" x14ac:dyDescent="0.25">
      <c r="A19" s="85">
        <v>1</v>
      </c>
      <c r="B19" s="86"/>
      <c r="C19" s="92" t="s">
        <v>144</v>
      </c>
      <c r="D19" s="93" t="s">
        <v>145</v>
      </c>
      <c r="E19" s="94"/>
      <c r="F19" s="94"/>
      <c r="G19" s="95"/>
      <c r="H19" s="95">
        <v>1</v>
      </c>
      <c r="I19" s="95">
        <v>1</v>
      </c>
      <c r="J19" s="583" t="s">
        <v>137</v>
      </c>
      <c r="K19" s="584"/>
      <c r="L19" s="584"/>
      <c r="M19" s="585"/>
      <c r="N19" s="96" t="s">
        <v>146</v>
      </c>
    </row>
    <row r="20" spans="1:14" s="80" customFormat="1" ht="15" x14ac:dyDescent="0.25">
      <c r="A20" s="85"/>
      <c r="B20" s="86"/>
      <c r="C20" s="83" t="s">
        <v>66</v>
      </c>
      <c r="D20" s="87" t="s">
        <v>147</v>
      </c>
      <c r="E20" s="88"/>
      <c r="F20" s="88"/>
      <c r="G20" s="89"/>
      <c r="H20" s="89"/>
      <c r="I20" s="89"/>
      <c r="J20" s="97"/>
      <c r="K20" s="97"/>
      <c r="L20" s="97"/>
      <c r="M20" s="98"/>
      <c r="N20" s="91"/>
    </row>
    <row r="21" spans="1:14" s="80" customFormat="1" ht="48.75" customHeight="1" x14ac:dyDescent="0.25">
      <c r="A21" s="85">
        <v>1</v>
      </c>
      <c r="B21" s="86"/>
      <c r="C21" s="92" t="s">
        <v>148</v>
      </c>
      <c r="D21" s="93" t="s">
        <v>147</v>
      </c>
      <c r="E21" s="94"/>
      <c r="F21" s="94"/>
      <c r="G21" s="95"/>
      <c r="H21" s="99"/>
      <c r="I21" s="99"/>
      <c r="J21" s="100" t="s">
        <v>88</v>
      </c>
      <c r="K21" s="94">
        <v>1</v>
      </c>
      <c r="L21" s="573" t="s">
        <v>149</v>
      </c>
      <c r="M21" s="574"/>
      <c r="N21" s="96" t="s">
        <v>146</v>
      </c>
    </row>
    <row r="22" spans="1:14" s="80" customFormat="1" ht="15" x14ac:dyDescent="0.25">
      <c r="A22" s="85">
        <v>1</v>
      </c>
      <c r="B22" s="86"/>
      <c r="C22" s="101">
        <v>1</v>
      </c>
      <c r="D22" s="87" t="s">
        <v>150</v>
      </c>
      <c r="E22" s="88"/>
      <c r="F22" s="88"/>
      <c r="G22" s="89"/>
      <c r="H22" s="89"/>
      <c r="I22" s="89"/>
      <c r="J22" s="88"/>
      <c r="K22" s="88"/>
      <c r="L22" s="88"/>
      <c r="M22" s="90"/>
      <c r="N22" s="91"/>
    </row>
    <row r="23" spans="1:14" s="80" customFormat="1" ht="15" x14ac:dyDescent="0.25">
      <c r="A23" s="85">
        <v>1</v>
      </c>
      <c r="B23" s="86"/>
      <c r="C23" s="568" t="s">
        <v>151</v>
      </c>
      <c r="D23" s="549" t="s">
        <v>152</v>
      </c>
      <c r="E23" s="551">
        <v>1</v>
      </c>
      <c r="F23" s="551"/>
      <c r="G23" s="553">
        <v>2</v>
      </c>
      <c r="H23" s="553"/>
      <c r="I23" s="553"/>
      <c r="J23" s="104" t="s">
        <v>80</v>
      </c>
      <c r="K23" s="94">
        <v>2</v>
      </c>
      <c r="L23" s="105">
        <v>1</v>
      </c>
      <c r="M23" s="555">
        <v>500</v>
      </c>
      <c r="N23" s="553" t="s">
        <v>153</v>
      </c>
    </row>
    <row r="24" spans="1:14" s="80" customFormat="1" ht="15" x14ac:dyDescent="0.25">
      <c r="A24" s="85"/>
      <c r="B24" s="86"/>
      <c r="C24" s="569"/>
      <c r="D24" s="571"/>
      <c r="E24" s="572"/>
      <c r="F24" s="572"/>
      <c r="G24" s="563"/>
      <c r="H24" s="563"/>
      <c r="I24" s="563"/>
      <c r="J24" s="104" t="s">
        <v>82</v>
      </c>
      <c r="K24" s="94">
        <v>1</v>
      </c>
      <c r="L24" s="105">
        <v>1</v>
      </c>
      <c r="M24" s="556"/>
      <c r="N24" s="563"/>
    </row>
    <row r="25" spans="1:14" s="80" customFormat="1" ht="15" x14ac:dyDescent="0.25">
      <c r="A25" s="85"/>
      <c r="B25" s="86"/>
      <c r="C25" s="570"/>
      <c r="D25" s="550"/>
      <c r="E25" s="552"/>
      <c r="F25" s="552"/>
      <c r="G25" s="554"/>
      <c r="H25" s="554"/>
      <c r="I25" s="554"/>
      <c r="J25" s="104" t="s">
        <v>84</v>
      </c>
      <c r="K25" s="94">
        <v>1</v>
      </c>
      <c r="L25" s="105">
        <v>1</v>
      </c>
      <c r="M25" s="557"/>
      <c r="N25" s="554"/>
    </row>
    <row r="26" spans="1:14" s="80" customFormat="1" ht="15" x14ac:dyDescent="0.25">
      <c r="A26" s="85">
        <v>1</v>
      </c>
      <c r="B26" s="86"/>
      <c r="C26" s="546" t="s">
        <v>154</v>
      </c>
      <c r="D26" s="549" t="s">
        <v>155</v>
      </c>
      <c r="E26" s="551">
        <v>1</v>
      </c>
      <c r="F26" s="551"/>
      <c r="G26" s="553">
        <v>3</v>
      </c>
      <c r="H26" s="553"/>
      <c r="I26" s="553"/>
      <c r="J26" s="104" t="s">
        <v>78</v>
      </c>
      <c r="K26" s="94">
        <v>1</v>
      </c>
      <c r="L26" s="105">
        <v>0.7</v>
      </c>
      <c r="M26" s="555">
        <v>20</v>
      </c>
      <c r="N26" s="553" t="s">
        <v>156</v>
      </c>
    </row>
    <row r="27" spans="1:14" s="80" customFormat="1" ht="15" x14ac:dyDescent="0.25">
      <c r="A27" s="85"/>
      <c r="B27" s="86"/>
      <c r="C27" s="548"/>
      <c r="D27" s="550"/>
      <c r="E27" s="552"/>
      <c r="F27" s="552"/>
      <c r="G27" s="554"/>
      <c r="H27" s="554"/>
      <c r="I27" s="554"/>
      <c r="J27" s="104" t="s">
        <v>80</v>
      </c>
      <c r="K27" s="94">
        <v>2</v>
      </c>
      <c r="L27" s="105">
        <v>0.7</v>
      </c>
      <c r="M27" s="557"/>
      <c r="N27" s="554"/>
    </row>
    <row r="28" spans="1:14" s="80" customFormat="1" ht="15" x14ac:dyDescent="0.25">
      <c r="A28" s="85">
        <v>1</v>
      </c>
      <c r="B28" s="86"/>
      <c r="C28" s="546" t="s">
        <v>157</v>
      </c>
      <c r="D28" s="549" t="s">
        <v>158</v>
      </c>
      <c r="E28" s="551">
        <v>1</v>
      </c>
      <c r="F28" s="551"/>
      <c r="G28" s="553">
        <v>3</v>
      </c>
      <c r="H28" s="553"/>
      <c r="I28" s="553"/>
      <c r="J28" s="104" t="s">
        <v>93</v>
      </c>
      <c r="K28" s="94">
        <v>1</v>
      </c>
      <c r="L28" s="94">
        <v>0.75</v>
      </c>
      <c r="M28" s="555">
        <v>9.84</v>
      </c>
      <c r="N28" s="553" t="s">
        <v>156</v>
      </c>
    </row>
    <row r="29" spans="1:14" s="80" customFormat="1" ht="15" x14ac:dyDescent="0.25">
      <c r="A29" s="85"/>
      <c r="B29" s="86"/>
      <c r="C29" s="548"/>
      <c r="D29" s="550"/>
      <c r="E29" s="552"/>
      <c r="F29" s="552"/>
      <c r="G29" s="554"/>
      <c r="H29" s="554"/>
      <c r="I29" s="554"/>
      <c r="J29" s="104" t="s">
        <v>78</v>
      </c>
      <c r="K29" s="94">
        <v>1</v>
      </c>
      <c r="L29" s="94">
        <v>0.75</v>
      </c>
      <c r="M29" s="557"/>
      <c r="N29" s="554"/>
    </row>
    <row r="30" spans="1:14" s="80" customFormat="1" ht="15" x14ac:dyDescent="0.25">
      <c r="A30" s="85">
        <v>1</v>
      </c>
      <c r="B30" s="86"/>
      <c r="C30" s="109" t="s">
        <v>159</v>
      </c>
      <c r="D30" s="93" t="s">
        <v>160</v>
      </c>
      <c r="E30" s="94">
        <v>1</v>
      </c>
      <c r="F30" s="94"/>
      <c r="G30" s="95">
        <v>3</v>
      </c>
      <c r="H30" s="95"/>
      <c r="I30" s="95"/>
      <c r="J30" s="104" t="s">
        <v>93</v>
      </c>
      <c r="K30" s="94">
        <v>1</v>
      </c>
      <c r="L30" s="105">
        <v>0.5</v>
      </c>
      <c r="M30" s="108">
        <v>1.2</v>
      </c>
      <c r="N30" s="96" t="s">
        <v>156</v>
      </c>
    </row>
    <row r="31" spans="1:14" s="80" customFormat="1" ht="15" x14ac:dyDescent="0.25">
      <c r="A31" s="85">
        <v>1</v>
      </c>
      <c r="B31" s="86"/>
      <c r="C31" s="546" t="s">
        <v>161</v>
      </c>
      <c r="D31" s="549" t="s">
        <v>162</v>
      </c>
      <c r="E31" s="551">
        <v>1</v>
      </c>
      <c r="F31" s="551"/>
      <c r="G31" s="553">
        <v>3</v>
      </c>
      <c r="H31" s="553"/>
      <c r="I31" s="553"/>
      <c r="J31" s="104" t="s">
        <v>93</v>
      </c>
      <c r="K31" s="94">
        <v>1</v>
      </c>
      <c r="L31" s="94">
        <v>0.75</v>
      </c>
      <c r="M31" s="555">
        <v>9.84</v>
      </c>
      <c r="N31" s="553" t="s">
        <v>156</v>
      </c>
    </row>
    <row r="32" spans="1:14" s="80" customFormat="1" ht="15" x14ac:dyDescent="0.25">
      <c r="A32" s="85"/>
      <c r="B32" s="86"/>
      <c r="C32" s="548"/>
      <c r="D32" s="550"/>
      <c r="E32" s="552"/>
      <c r="F32" s="552"/>
      <c r="G32" s="554"/>
      <c r="H32" s="554"/>
      <c r="I32" s="554"/>
      <c r="J32" s="104" t="s">
        <v>78</v>
      </c>
      <c r="K32" s="94">
        <v>1</v>
      </c>
      <c r="L32" s="94">
        <v>0.75</v>
      </c>
      <c r="M32" s="557"/>
      <c r="N32" s="554"/>
    </row>
    <row r="33" spans="1:14" s="80" customFormat="1" ht="15" x14ac:dyDescent="0.25">
      <c r="A33" s="85"/>
      <c r="B33" s="86"/>
      <c r="C33" s="101"/>
      <c r="D33" s="87" t="s">
        <v>163</v>
      </c>
      <c r="E33" s="110"/>
      <c r="F33" s="110"/>
      <c r="G33" s="91"/>
      <c r="H33" s="91"/>
      <c r="I33" s="91"/>
      <c r="J33" s="111"/>
      <c r="K33" s="88"/>
      <c r="L33" s="88"/>
      <c r="M33" s="90"/>
      <c r="N33" s="91"/>
    </row>
    <row r="34" spans="1:14" s="80" customFormat="1" ht="15" x14ac:dyDescent="0.25">
      <c r="A34" s="85">
        <v>1</v>
      </c>
      <c r="B34" s="86"/>
      <c r="C34" s="109" t="s">
        <v>164</v>
      </c>
      <c r="D34" s="93" t="s">
        <v>165</v>
      </c>
      <c r="E34" s="94">
        <v>1</v>
      </c>
      <c r="F34" s="94">
        <v>1</v>
      </c>
      <c r="G34" s="95">
        <v>2</v>
      </c>
      <c r="H34" s="95"/>
      <c r="I34" s="95"/>
      <c r="J34" s="112"/>
      <c r="K34" s="94"/>
      <c r="L34" s="94"/>
      <c r="M34" s="108">
        <v>5.4</v>
      </c>
      <c r="N34" s="96" t="s">
        <v>166</v>
      </c>
    </row>
    <row r="35" spans="1:14" s="80" customFormat="1" ht="15" x14ac:dyDescent="0.25">
      <c r="A35" s="85">
        <v>1</v>
      </c>
      <c r="B35" s="86"/>
      <c r="C35" s="101">
        <v>2</v>
      </c>
      <c r="D35" s="87" t="s">
        <v>167</v>
      </c>
      <c r="E35" s="88"/>
      <c r="F35" s="88"/>
      <c r="G35" s="89"/>
      <c r="H35" s="89"/>
      <c r="I35" s="89"/>
      <c r="J35" s="111"/>
      <c r="K35" s="88"/>
      <c r="L35" s="88"/>
      <c r="M35" s="90"/>
      <c r="N35" s="91"/>
    </row>
    <row r="36" spans="1:14" s="80" customFormat="1" ht="15" x14ac:dyDescent="0.25">
      <c r="A36" s="85">
        <v>1</v>
      </c>
      <c r="B36" s="86">
        <v>1</v>
      </c>
      <c r="C36" s="113" t="s">
        <v>168</v>
      </c>
      <c r="D36" s="114" t="s">
        <v>169</v>
      </c>
      <c r="E36" s="115"/>
      <c r="F36" s="115"/>
      <c r="G36" s="116"/>
      <c r="H36" s="116"/>
      <c r="I36" s="116"/>
      <c r="J36" s="117"/>
      <c r="K36" s="115"/>
      <c r="L36" s="115"/>
      <c r="M36" s="118"/>
      <c r="N36" s="119" t="s">
        <v>156</v>
      </c>
    </row>
    <row r="37" spans="1:14" s="80" customFormat="1" ht="15" x14ac:dyDescent="0.25">
      <c r="A37" s="85"/>
      <c r="B37" s="86"/>
      <c r="C37" s="120" t="s">
        <v>170</v>
      </c>
      <c r="D37" s="121" t="s">
        <v>171</v>
      </c>
      <c r="E37" s="94">
        <v>1</v>
      </c>
      <c r="F37" s="94">
        <v>1</v>
      </c>
      <c r="G37" s="95">
        <v>4</v>
      </c>
      <c r="H37" s="95"/>
      <c r="I37" s="95"/>
      <c r="J37" s="112" t="s">
        <v>103</v>
      </c>
      <c r="K37" s="94">
        <v>1</v>
      </c>
      <c r="L37" s="105">
        <v>1</v>
      </c>
      <c r="M37" s="108">
        <v>0.35699999999999998</v>
      </c>
      <c r="N37" s="96" t="s">
        <v>156</v>
      </c>
    </row>
    <row r="38" spans="1:14" s="80" customFormat="1" ht="24" x14ac:dyDescent="0.25">
      <c r="A38" s="85">
        <v>1</v>
      </c>
      <c r="B38" s="86"/>
      <c r="C38" s="120" t="s">
        <v>172</v>
      </c>
      <c r="D38" s="121" t="s">
        <v>173</v>
      </c>
      <c r="E38" s="94">
        <v>1</v>
      </c>
      <c r="F38" s="94">
        <v>1</v>
      </c>
      <c r="G38" s="95">
        <v>4</v>
      </c>
      <c r="H38" s="95"/>
      <c r="I38" s="95"/>
      <c r="J38" s="112" t="s">
        <v>103</v>
      </c>
      <c r="K38" s="94">
        <v>1</v>
      </c>
      <c r="L38" s="105">
        <v>1</v>
      </c>
      <c r="M38" s="108">
        <v>0.27</v>
      </c>
      <c r="N38" s="96" t="s">
        <v>156</v>
      </c>
    </row>
    <row r="39" spans="1:14" s="80" customFormat="1" ht="15" x14ac:dyDescent="0.25">
      <c r="A39" s="85"/>
      <c r="B39" s="86"/>
      <c r="C39" s="120" t="s">
        <v>174</v>
      </c>
      <c r="D39" s="121" t="s">
        <v>175</v>
      </c>
      <c r="E39" s="94">
        <v>1</v>
      </c>
      <c r="F39" s="94">
        <v>1</v>
      </c>
      <c r="G39" s="95">
        <v>4</v>
      </c>
      <c r="H39" s="95"/>
      <c r="I39" s="95"/>
      <c r="J39" s="112" t="s">
        <v>103</v>
      </c>
      <c r="K39" s="94">
        <v>1</v>
      </c>
      <c r="L39" s="105">
        <v>1</v>
      </c>
      <c r="M39" s="108">
        <v>0.35699999999999998</v>
      </c>
      <c r="N39" s="96" t="s">
        <v>156</v>
      </c>
    </row>
    <row r="40" spans="1:14" s="80" customFormat="1" ht="24.6" customHeight="1" x14ac:dyDescent="0.25">
      <c r="A40" s="85"/>
      <c r="B40" s="86"/>
      <c r="C40" s="120" t="s">
        <v>176</v>
      </c>
      <c r="D40" s="121" t="s">
        <v>177</v>
      </c>
      <c r="E40" s="94">
        <v>1</v>
      </c>
      <c r="F40" s="94">
        <v>2</v>
      </c>
      <c r="G40" s="95">
        <v>6</v>
      </c>
      <c r="H40" s="95"/>
      <c r="I40" s="95"/>
      <c r="J40" s="112" t="s">
        <v>95</v>
      </c>
      <c r="K40" s="94">
        <v>2</v>
      </c>
      <c r="L40" s="105">
        <v>1</v>
      </c>
      <c r="M40" s="108">
        <v>3.32</v>
      </c>
      <c r="N40" s="96" t="s">
        <v>156</v>
      </c>
    </row>
    <row r="41" spans="1:14" s="80" customFormat="1" ht="26.45" customHeight="1" x14ac:dyDescent="0.25">
      <c r="A41" s="85"/>
      <c r="B41" s="86"/>
      <c r="C41" s="120" t="s">
        <v>178</v>
      </c>
      <c r="D41" s="121" t="s">
        <v>179</v>
      </c>
      <c r="E41" s="94">
        <v>1</v>
      </c>
      <c r="F41" s="94">
        <v>2</v>
      </c>
      <c r="G41" s="95">
        <v>6</v>
      </c>
      <c r="H41" s="95"/>
      <c r="I41" s="95"/>
      <c r="J41" s="112" t="s">
        <v>95</v>
      </c>
      <c r="K41" s="94">
        <v>2</v>
      </c>
      <c r="L41" s="105">
        <v>1</v>
      </c>
      <c r="M41" s="108">
        <v>0.94699999999999995</v>
      </c>
      <c r="N41" s="96" t="s">
        <v>156</v>
      </c>
    </row>
    <row r="42" spans="1:14" s="80" customFormat="1" ht="15" x14ac:dyDescent="0.25">
      <c r="A42" s="85"/>
      <c r="B42" s="86"/>
      <c r="C42" s="564" t="s">
        <v>180</v>
      </c>
      <c r="D42" s="566" t="s">
        <v>181</v>
      </c>
      <c r="E42" s="551">
        <v>1</v>
      </c>
      <c r="F42" s="551">
        <v>2</v>
      </c>
      <c r="G42" s="553">
        <v>6</v>
      </c>
      <c r="H42" s="553"/>
      <c r="I42" s="553"/>
      <c r="J42" s="112" t="s">
        <v>95</v>
      </c>
      <c r="K42" s="94">
        <v>2</v>
      </c>
      <c r="L42" s="105">
        <v>1</v>
      </c>
      <c r="M42" s="555">
        <v>3.72</v>
      </c>
      <c r="N42" s="553" t="s">
        <v>156</v>
      </c>
    </row>
    <row r="43" spans="1:14" s="80" customFormat="1" ht="15" x14ac:dyDescent="0.25">
      <c r="A43" s="85"/>
      <c r="B43" s="86"/>
      <c r="C43" s="565"/>
      <c r="D43" s="567"/>
      <c r="E43" s="552"/>
      <c r="F43" s="552"/>
      <c r="G43" s="554"/>
      <c r="H43" s="554"/>
      <c r="I43" s="554"/>
      <c r="J43" s="112" t="s">
        <v>97</v>
      </c>
      <c r="K43" s="94">
        <v>1</v>
      </c>
      <c r="L43" s="94">
        <v>0.27</v>
      </c>
      <c r="M43" s="557"/>
      <c r="N43" s="554"/>
    </row>
    <row r="44" spans="1:14" s="80" customFormat="1" ht="15" x14ac:dyDescent="0.25">
      <c r="A44" s="85">
        <v>1</v>
      </c>
      <c r="B44" s="86"/>
      <c r="C44" s="109" t="s">
        <v>182</v>
      </c>
      <c r="D44" s="93" t="s">
        <v>183</v>
      </c>
      <c r="E44" s="94">
        <v>1</v>
      </c>
      <c r="F44" s="94">
        <v>1</v>
      </c>
      <c r="G44" s="95">
        <v>4</v>
      </c>
      <c r="H44" s="95"/>
      <c r="I44" s="95"/>
      <c r="J44" s="112" t="s">
        <v>103</v>
      </c>
      <c r="K44" s="94">
        <v>1</v>
      </c>
      <c r="L44" s="105">
        <v>1</v>
      </c>
      <c r="M44" s="108">
        <v>0.35699999999999998</v>
      </c>
      <c r="N44" s="96" t="s">
        <v>156</v>
      </c>
    </row>
    <row r="45" spans="1:14" s="80" customFormat="1" ht="15" x14ac:dyDescent="0.25">
      <c r="A45" s="85">
        <v>1</v>
      </c>
      <c r="B45" s="86"/>
      <c r="C45" s="101">
        <v>3</v>
      </c>
      <c r="D45" s="87" t="s">
        <v>184</v>
      </c>
      <c r="E45" s="88"/>
      <c r="F45" s="88"/>
      <c r="G45" s="89"/>
      <c r="H45" s="89"/>
      <c r="I45" s="89"/>
      <c r="J45" s="111"/>
      <c r="K45" s="88"/>
      <c r="L45" s="88"/>
      <c r="M45" s="90"/>
      <c r="N45" s="91"/>
    </row>
    <row r="46" spans="1:14" s="80" customFormat="1" ht="15" x14ac:dyDescent="0.25">
      <c r="A46" s="85">
        <v>1</v>
      </c>
      <c r="B46" s="86"/>
      <c r="C46" s="546" t="s">
        <v>185</v>
      </c>
      <c r="D46" s="549" t="s">
        <v>186</v>
      </c>
      <c r="E46" s="551">
        <v>1</v>
      </c>
      <c r="F46" s="551">
        <v>3</v>
      </c>
      <c r="G46" s="553">
        <v>12</v>
      </c>
      <c r="H46" s="553"/>
      <c r="I46" s="553"/>
      <c r="J46" s="112" t="s">
        <v>99</v>
      </c>
      <c r="K46" s="94">
        <v>1</v>
      </c>
      <c r="L46" s="105">
        <v>0.5</v>
      </c>
      <c r="M46" s="555">
        <v>143.43799999999999</v>
      </c>
      <c r="N46" s="553" t="s">
        <v>187</v>
      </c>
    </row>
    <row r="47" spans="1:14" s="80" customFormat="1" ht="15" x14ac:dyDescent="0.25">
      <c r="A47" s="85"/>
      <c r="B47" s="86"/>
      <c r="C47" s="548"/>
      <c r="D47" s="550"/>
      <c r="E47" s="552"/>
      <c r="F47" s="552"/>
      <c r="G47" s="554"/>
      <c r="H47" s="554"/>
      <c r="I47" s="554"/>
      <c r="J47" s="112" t="s">
        <v>101</v>
      </c>
      <c r="K47" s="94">
        <v>1</v>
      </c>
      <c r="L47" s="105">
        <v>0.5</v>
      </c>
      <c r="M47" s="557"/>
      <c r="N47" s="554"/>
    </row>
    <row r="48" spans="1:14" s="80" customFormat="1" ht="15" x14ac:dyDescent="0.25">
      <c r="A48" s="85">
        <v>1</v>
      </c>
      <c r="B48" s="86"/>
      <c r="C48" s="101">
        <v>4</v>
      </c>
      <c r="D48" s="87" t="s">
        <v>188</v>
      </c>
      <c r="E48" s="88"/>
      <c r="F48" s="88"/>
      <c r="G48" s="89"/>
      <c r="H48" s="89"/>
      <c r="I48" s="89"/>
      <c r="J48" s="111"/>
      <c r="K48" s="88"/>
      <c r="L48" s="88"/>
      <c r="M48" s="90"/>
      <c r="N48" s="91"/>
    </row>
    <row r="49" spans="1:14" s="80" customFormat="1" ht="15" x14ac:dyDescent="0.25">
      <c r="A49" s="85"/>
      <c r="B49" s="86"/>
      <c r="C49" s="109" t="s">
        <v>189</v>
      </c>
      <c r="D49" s="93" t="s">
        <v>190</v>
      </c>
      <c r="E49" s="94"/>
      <c r="F49" s="94"/>
      <c r="G49" s="95"/>
      <c r="H49" s="103"/>
      <c r="I49" s="103"/>
      <c r="J49" s="122"/>
      <c r="K49" s="102"/>
      <c r="L49" s="102"/>
      <c r="M49" s="107"/>
      <c r="N49" s="106"/>
    </row>
    <row r="50" spans="1:14" s="80" customFormat="1" ht="15" x14ac:dyDescent="0.25">
      <c r="A50" s="85">
        <v>1</v>
      </c>
      <c r="B50" s="86"/>
      <c r="C50" s="109"/>
      <c r="D50" s="123" t="s">
        <v>191</v>
      </c>
      <c r="E50" s="94">
        <v>1</v>
      </c>
      <c r="F50" s="94">
        <v>2</v>
      </c>
      <c r="G50" s="95">
        <v>4</v>
      </c>
      <c r="H50" s="553"/>
      <c r="I50" s="553"/>
      <c r="J50" s="551"/>
      <c r="K50" s="551"/>
      <c r="L50" s="551"/>
      <c r="M50" s="555">
        <v>3.24</v>
      </c>
      <c r="N50" s="553" t="s">
        <v>153</v>
      </c>
    </row>
    <row r="51" spans="1:14" s="80" customFormat="1" ht="15" x14ac:dyDescent="0.25">
      <c r="A51" s="85"/>
      <c r="B51" s="86"/>
      <c r="C51" s="109"/>
      <c r="D51" s="123" t="s">
        <v>192</v>
      </c>
      <c r="E51" s="94">
        <v>1</v>
      </c>
      <c r="F51" s="94"/>
      <c r="G51" s="95">
        <v>6</v>
      </c>
      <c r="H51" s="554"/>
      <c r="I51" s="554"/>
      <c r="J51" s="552"/>
      <c r="K51" s="552"/>
      <c r="L51" s="552"/>
      <c r="M51" s="557"/>
      <c r="N51" s="554"/>
    </row>
    <row r="52" spans="1:14" s="80" customFormat="1" ht="15" x14ac:dyDescent="0.25">
      <c r="A52" s="85">
        <v>1</v>
      </c>
      <c r="B52" s="86"/>
      <c r="C52" s="101">
        <v>5</v>
      </c>
      <c r="D52" s="87" t="s">
        <v>34</v>
      </c>
      <c r="E52" s="88"/>
      <c r="F52" s="88"/>
      <c r="G52" s="89"/>
      <c r="H52" s="89"/>
      <c r="I52" s="89"/>
      <c r="J52" s="111"/>
      <c r="K52" s="88"/>
      <c r="L52" s="88"/>
      <c r="M52" s="90"/>
      <c r="N52" s="91"/>
    </row>
    <row r="53" spans="1:14" s="80" customFormat="1" ht="15" x14ac:dyDescent="0.25">
      <c r="A53" s="85">
        <v>1</v>
      </c>
      <c r="B53" s="86">
        <v>2</v>
      </c>
      <c r="C53" s="113" t="s">
        <v>193</v>
      </c>
      <c r="D53" s="114" t="s">
        <v>194</v>
      </c>
      <c r="E53" s="115"/>
      <c r="F53" s="115"/>
      <c r="G53" s="116"/>
      <c r="H53" s="116"/>
      <c r="I53" s="116"/>
      <c r="J53" s="117"/>
      <c r="K53" s="115"/>
      <c r="L53" s="115"/>
      <c r="M53" s="118"/>
      <c r="N53" s="119" t="s">
        <v>195</v>
      </c>
    </row>
    <row r="54" spans="1:14" s="80" customFormat="1" ht="15" x14ac:dyDescent="0.25">
      <c r="A54" s="85">
        <v>1</v>
      </c>
      <c r="B54" s="86"/>
      <c r="C54" s="109" t="s">
        <v>196</v>
      </c>
      <c r="D54" s="124" t="s">
        <v>197</v>
      </c>
      <c r="E54" s="94">
        <v>1</v>
      </c>
      <c r="F54" s="94">
        <v>2</v>
      </c>
      <c r="G54" s="95">
        <v>3</v>
      </c>
      <c r="H54" s="95"/>
      <c r="I54" s="95"/>
      <c r="J54" s="112" t="s">
        <v>103</v>
      </c>
      <c r="K54" s="94">
        <v>1</v>
      </c>
      <c r="L54" s="105">
        <v>1</v>
      </c>
      <c r="M54" s="108">
        <v>3.8250000000000002</v>
      </c>
      <c r="N54" s="96" t="s">
        <v>153</v>
      </c>
    </row>
    <row r="55" spans="1:14" s="80" customFormat="1" ht="15" x14ac:dyDescent="0.25">
      <c r="A55" s="85"/>
      <c r="B55" s="86"/>
      <c r="C55" s="109" t="s">
        <v>198</v>
      </c>
      <c r="D55" s="124" t="s">
        <v>199</v>
      </c>
      <c r="E55" s="94">
        <v>1</v>
      </c>
      <c r="F55" s="94">
        <v>2</v>
      </c>
      <c r="G55" s="95">
        <v>3</v>
      </c>
      <c r="H55" s="95"/>
      <c r="I55" s="95"/>
      <c r="J55" s="112" t="s">
        <v>103</v>
      </c>
      <c r="K55" s="94">
        <v>1</v>
      </c>
      <c r="L55" s="105">
        <v>1</v>
      </c>
      <c r="M55" s="108">
        <v>3.18</v>
      </c>
      <c r="N55" s="96" t="s">
        <v>153</v>
      </c>
    </row>
    <row r="56" spans="1:14" s="80" customFormat="1" ht="15" x14ac:dyDescent="0.25">
      <c r="A56" s="85">
        <v>1</v>
      </c>
      <c r="B56" s="86"/>
      <c r="C56" s="109" t="s">
        <v>200</v>
      </c>
      <c r="D56" s="93" t="s">
        <v>201</v>
      </c>
      <c r="E56" s="94">
        <v>1</v>
      </c>
      <c r="F56" s="94">
        <v>2</v>
      </c>
      <c r="G56" s="95">
        <v>4</v>
      </c>
      <c r="H56" s="95"/>
      <c r="I56" s="95"/>
      <c r="J56" s="112"/>
      <c r="K56" s="94"/>
      <c r="L56" s="94"/>
      <c r="M56" s="108">
        <v>7.125</v>
      </c>
      <c r="N56" s="96" t="s">
        <v>153</v>
      </c>
    </row>
    <row r="57" spans="1:14" s="80" customFormat="1" ht="15" x14ac:dyDescent="0.25">
      <c r="A57" s="85">
        <v>1</v>
      </c>
      <c r="B57" s="86"/>
      <c r="C57" s="109" t="s">
        <v>202</v>
      </c>
      <c r="D57" s="124" t="s">
        <v>203</v>
      </c>
      <c r="E57" s="94">
        <v>1</v>
      </c>
      <c r="F57" s="94">
        <v>1</v>
      </c>
      <c r="G57" s="95">
        <v>3</v>
      </c>
      <c r="H57" s="95"/>
      <c r="I57" s="95"/>
      <c r="J57" s="112"/>
      <c r="K57" s="94"/>
      <c r="L57" s="94"/>
      <c r="M57" s="108">
        <v>5.95</v>
      </c>
      <c r="N57" s="96" t="s">
        <v>153</v>
      </c>
    </row>
    <row r="58" spans="1:14" s="80" customFormat="1" ht="15" x14ac:dyDescent="0.25">
      <c r="A58" s="85">
        <v>1</v>
      </c>
      <c r="B58" s="86"/>
      <c r="C58" s="101">
        <v>6</v>
      </c>
      <c r="D58" s="87" t="s">
        <v>204</v>
      </c>
      <c r="E58" s="88"/>
      <c r="F58" s="88"/>
      <c r="G58" s="89"/>
      <c r="H58" s="89"/>
      <c r="I58" s="89"/>
      <c r="J58" s="111"/>
      <c r="K58" s="88"/>
      <c r="L58" s="88"/>
      <c r="M58" s="90"/>
      <c r="N58" s="91"/>
    </row>
    <row r="59" spans="1:14" s="80" customFormat="1" ht="15" x14ac:dyDescent="0.25">
      <c r="A59" s="85">
        <v>1</v>
      </c>
      <c r="B59" s="86">
        <v>3</v>
      </c>
      <c r="C59" s="113" t="s">
        <v>205</v>
      </c>
      <c r="D59" s="114" t="s">
        <v>206</v>
      </c>
      <c r="E59" s="115"/>
      <c r="F59" s="115"/>
      <c r="G59" s="116"/>
      <c r="H59" s="116"/>
      <c r="I59" s="116"/>
      <c r="J59" s="117"/>
      <c r="K59" s="115"/>
      <c r="L59" s="115"/>
      <c r="M59" s="118"/>
      <c r="N59" s="119" t="s">
        <v>37</v>
      </c>
    </row>
    <row r="60" spans="1:14" s="80" customFormat="1" ht="15" x14ac:dyDescent="0.25">
      <c r="A60" s="85">
        <v>1</v>
      </c>
      <c r="B60" s="86">
        <v>4</v>
      </c>
      <c r="C60" s="113" t="s">
        <v>207</v>
      </c>
      <c r="D60" s="114" t="s">
        <v>208</v>
      </c>
      <c r="E60" s="115"/>
      <c r="F60" s="115"/>
      <c r="G60" s="116"/>
      <c r="H60" s="116"/>
      <c r="I60" s="116"/>
      <c r="J60" s="117"/>
      <c r="K60" s="115"/>
      <c r="L60" s="115"/>
      <c r="M60" s="118"/>
      <c r="N60" s="119" t="s">
        <v>37</v>
      </c>
    </row>
    <row r="61" spans="1:14" s="80" customFormat="1" ht="15" x14ac:dyDescent="0.25">
      <c r="A61" s="85"/>
      <c r="B61" s="86"/>
      <c r="C61" s="109" t="s">
        <v>209</v>
      </c>
      <c r="D61" s="123" t="s">
        <v>210</v>
      </c>
      <c r="E61" s="94">
        <v>1</v>
      </c>
      <c r="F61" s="94">
        <v>1</v>
      </c>
      <c r="G61" s="95">
        <v>1</v>
      </c>
      <c r="H61" s="95"/>
      <c r="I61" s="95"/>
      <c r="J61" s="112"/>
      <c r="K61" s="94"/>
      <c r="L61" s="94"/>
      <c r="M61" s="108">
        <v>0.32</v>
      </c>
      <c r="N61" s="96" t="s">
        <v>195</v>
      </c>
    </row>
    <row r="62" spans="1:14" s="80" customFormat="1" ht="15" x14ac:dyDescent="0.25">
      <c r="A62" s="85"/>
      <c r="B62" s="86"/>
      <c r="C62" s="109" t="s">
        <v>211</v>
      </c>
      <c r="D62" s="123" t="s">
        <v>212</v>
      </c>
      <c r="E62" s="94">
        <v>1</v>
      </c>
      <c r="F62" s="94">
        <v>1</v>
      </c>
      <c r="G62" s="95">
        <v>2</v>
      </c>
      <c r="H62" s="95"/>
      <c r="I62" s="95"/>
      <c r="J62" s="112"/>
      <c r="K62" s="94"/>
      <c r="L62" s="94"/>
      <c r="M62" s="108">
        <v>0.32</v>
      </c>
      <c r="N62" s="96" t="s">
        <v>195</v>
      </c>
    </row>
    <row r="63" spans="1:14" s="80" customFormat="1" ht="15" x14ac:dyDescent="0.25">
      <c r="A63" s="85"/>
      <c r="B63" s="86"/>
      <c r="C63" s="109" t="s">
        <v>213</v>
      </c>
      <c r="D63" s="93" t="s">
        <v>214</v>
      </c>
      <c r="E63" s="94">
        <v>1</v>
      </c>
      <c r="F63" s="94">
        <v>1</v>
      </c>
      <c r="G63" s="95">
        <v>1</v>
      </c>
      <c r="H63" s="95"/>
      <c r="I63" s="95"/>
      <c r="J63" s="112"/>
      <c r="K63" s="94"/>
      <c r="L63" s="94"/>
      <c r="M63" s="108">
        <v>0.27</v>
      </c>
      <c r="N63" s="96" t="s">
        <v>195</v>
      </c>
    </row>
    <row r="64" spans="1:14" s="80" customFormat="1" ht="15" x14ac:dyDescent="0.25">
      <c r="A64" s="85"/>
      <c r="B64" s="86"/>
      <c r="C64" s="109" t="s">
        <v>215</v>
      </c>
      <c r="D64" s="93" t="s">
        <v>216</v>
      </c>
      <c r="E64" s="94">
        <v>1</v>
      </c>
      <c r="F64" s="94">
        <v>1</v>
      </c>
      <c r="G64" s="95">
        <v>1</v>
      </c>
      <c r="H64" s="95"/>
      <c r="I64" s="95"/>
      <c r="J64" s="112"/>
      <c r="K64" s="94"/>
      <c r="L64" s="94"/>
      <c r="M64" s="108"/>
      <c r="N64" s="96" t="s">
        <v>37</v>
      </c>
    </row>
    <row r="65" spans="1:14" s="80" customFormat="1" ht="15" x14ac:dyDescent="0.25">
      <c r="A65" s="85">
        <v>1</v>
      </c>
      <c r="B65" s="86"/>
      <c r="C65" s="109" t="s">
        <v>217</v>
      </c>
      <c r="D65" s="93" t="s">
        <v>218</v>
      </c>
      <c r="E65" s="94">
        <v>1</v>
      </c>
      <c r="F65" s="94">
        <v>2</v>
      </c>
      <c r="G65" s="95">
        <v>4</v>
      </c>
      <c r="H65" s="95"/>
      <c r="I65" s="95"/>
      <c r="J65" s="112" t="s">
        <v>105</v>
      </c>
      <c r="K65" s="94">
        <v>1</v>
      </c>
      <c r="L65" s="94"/>
      <c r="M65" s="108"/>
      <c r="N65" s="96" t="s">
        <v>146</v>
      </c>
    </row>
    <row r="66" spans="1:14" s="80" customFormat="1" ht="15" x14ac:dyDescent="0.25">
      <c r="A66" s="85">
        <v>1</v>
      </c>
      <c r="B66" s="86"/>
      <c r="C66" s="101">
        <v>7</v>
      </c>
      <c r="D66" s="87" t="s">
        <v>219</v>
      </c>
      <c r="E66" s="88"/>
      <c r="F66" s="88"/>
      <c r="G66" s="89"/>
      <c r="H66" s="89"/>
      <c r="I66" s="89"/>
      <c r="J66" s="111"/>
      <c r="K66" s="88"/>
      <c r="L66" s="88"/>
      <c r="M66" s="90"/>
      <c r="N66" s="91"/>
    </row>
    <row r="67" spans="1:14" s="80" customFormat="1" ht="15" x14ac:dyDescent="0.25">
      <c r="A67" s="85">
        <v>1</v>
      </c>
      <c r="B67" s="86">
        <v>5</v>
      </c>
      <c r="C67" s="113" t="s">
        <v>220</v>
      </c>
      <c r="D67" s="114" t="s">
        <v>221</v>
      </c>
      <c r="E67" s="115"/>
      <c r="F67" s="115"/>
      <c r="G67" s="116"/>
      <c r="H67" s="116"/>
      <c r="I67" s="116"/>
      <c r="J67" s="117"/>
      <c r="K67" s="115"/>
      <c r="L67" s="115"/>
      <c r="M67" s="118"/>
      <c r="N67" s="119" t="s">
        <v>187</v>
      </c>
    </row>
    <row r="68" spans="1:14" s="80" customFormat="1" ht="15" x14ac:dyDescent="0.25">
      <c r="A68" s="85">
        <v>1</v>
      </c>
      <c r="B68" s="86">
        <v>6</v>
      </c>
      <c r="C68" s="113" t="s">
        <v>222</v>
      </c>
      <c r="D68" s="114" t="s">
        <v>223</v>
      </c>
      <c r="E68" s="115"/>
      <c r="F68" s="115"/>
      <c r="G68" s="116"/>
      <c r="H68" s="116"/>
      <c r="I68" s="116"/>
      <c r="J68" s="117"/>
      <c r="K68" s="115"/>
      <c r="L68" s="115"/>
      <c r="M68" s="118"/>
      <c r="N68" s="119" t="s">
        <v>187</v>
      </c>
    </row>
    <row r="69" spans="1:14" s="80" customFormat="1" ht="15" x14ac:dyDescent="0.25">
      <c r="A69" s="85"/>
      <c r="B69" s="86"/>
      <c r="C69" s="109" t="s">
        <v>224</v>
      </c>
      <c r="D69" s="93" t="s">
        <v>225</v>
      </c>
      <c r="E69" s="94"/>
      <c r="F69" s="94"/>
      <c r="G69" s="95"/>
      <c r="H69" s="95"/>
      <c r="I69" s="95"/>
      <c r="J69" s="112"/>
      <c r="K69" s="94"/>
      <c r="L69" s="94"/>
      <c r="M69" s="108"/>
      <c r="N69" s="96"/>
    </row>
    <row r="70" spans="1:14" s="80" customFormat="1" ht="15" x14ac:dyDescent="0.25">
      <c r="A70" s="85">
        <v>1</v>
      </c>
      <c r="B70" s="86"/>
      <c r="C70" s="546"/>
      <c r="D70" s="549" t="s">
        <v>226</v>
      </c>
      <c r="E70" s="551">
        <v>1</v>
      </c>
      <c r="F70" s="551">
        <v>2</v>
      </c>
      <c r="G70" s="553">
        <v>2</v>
      </c>
      <c r="H70" s="553"/>
      <c r="I70" s="553"/>
      <c r="J70" s="112" t="s">
        <v>105</v>
      </c>
      <c r="K70" s="94">
        <v>1</v>
      </c>
      <c r="L70" s="94">
        <v>0.75</v>
      </c>
      <c r="M70" s="555">
        <v>85</v>
      </c>
      <c r="N70" s="553" t="s">
        <v>187</v>
      </c>
    </row>
    <row r="71" spans="1:14" s="80" customFormat="1" ht="15" x14ac:dyDescent="0.25">
      <c r="A71" s="85"/>
      <c r="B71" s="86"/>
      <c r="C71" s="547"/>
      <c r="D71" s="550"/>
      <c r="E71" s="552"/>
      <c r="F71" s="552"/>
      <c r="G71" s="554"/>
      <c r="H71" s="554"/>
      <c r="I71" s="554"/>
      <c r="J71" s="112" t="s">
        <v>107</v>
      </c>
      <c r="K71" s="94">
        <v>1</v>
      </c>
      <c r="L71" s="94">
        <v>0.25</v>
      </c>
      <c r="M71" s="556"/>
      <c r="N71" s="563"/>
    </row>
    <row r="72" spans="1:14" s="80" customFormat="1" ht="24" x14ac:dyDescent="0.25">
      <c r="A72" s="85"/>
      <c r="B72" s="86"/>
      <c r="C72" s="548"/>
      <c r="D72" s="93" t="s">
        <v>227</v>
      </c>
      <c r="E72" s="94"/>
      <c r="F72" s="94">
        <v>3</v>
      </c>
      <c r="G72" s="95">
        <v>3</v>
      </c>
      <c r="H72" s="95"/>
      <c r="I72" s="95"/>
      <c r="J72" s="112" t="s">
        <v>111</v>
      </c>
      <c r="K72" s="94">
        <v>1</v>
      </c>
      <c r="L72" s="94">
        <v>0.49</v>
      </c>
      <c r="M72" s="557"/>
      <c r="N72" s="554"/>
    </row>
    <row r="73" spans="1:14" s="80" customFormat="1" ht="15" x14ac:dyDescent="0.25">
      <c r="A73" s="85">
        <v>1</v>
      </c>
      <c r="B73" s="86"/>
      <c r="C73" s="109" t="s">
        <v>228</v>
      </c>
      <c r="D73" s="93" t="s">
        <v>229</v>
      </c>
      <c r="E73" s="94">
        <v>1</v>
      </c>
      <c r="F73" s="94">
        <v>2</v>
      </c>
      <c r="G73" s="95">
        <v>4</v>
      </c>
      <c r="H73" s="95"/>
      <c r="I73" s="95"/>
      <c r="J73" s="112" t="s">
        <v>105</v>
      </c>
      <c r="K73" s="94">
        <v>2</v>
      </c>
      <c r="L73" s="105">
        <v>1</v>
      </c>
      <c r="M73" s="108">
        <v>90.45</v>
      </c>
      <c r="N73" s="96" t="s">
        <v>187</v>
      </c>
    </row>
    <row r="74" spans="1:14" s="80" customFormat="1" ht="15" x14ac:dyDescent="0.25">
      <c r="A74" s="85">
        <v>1</v>
      </c>
      <c r="B74" s="86"/>
      <c r="C74" s="109" t="s">
        <v>230</v>
      </c>
      <c r="D74" s="93" t="s">
        <v>231</v>
      </c>
      <c r="E74" s="94">
        <v>1</v>
      </c>
      <c r="F74" s="94">
        <v>1</v>
      </c>
      <c r="G74" s="95">
        <v>1</v>
      </c>
      <c r="H74" s="95"/>
      <c r="I74" s="95"/>
      <c r="J74" s="112"/>
      <c r="K74" s="94"/>
      <c r="L74" s="94"/>
      <c r="M74" s="108">
        <v>12.994999999999999</v>
      </c>
      <c r="N74" s="96" t="s">
        <v>187</v>
      </c>
    </row>
    <row r="75" spans="1:14" s="80" customFormat="1" ht="15" x14ac:dyDescent="0.25">
      <c r="A75" s="85"/>
      <c r="B75" s="86"/>
      <c r="C75" s="109" t="s">
        <v>232</v>
      </c>
      <c r="D75" s="93" t="s">
        <v>233</v>
      </c>
      <c r="E75" s="94">
        <v>1</v>
      </c>
      <c r="F75" s="94">
        <v>1</v>
      </c>
      <c r="G75" s="95">
        <v>1</v>
      </c>
      <c r="H75" s="95"/>
      <c r="I75" s="95"/>
      <c r="J75" s="112"/>
      <c r="K75" s="94"/>
      <c r="L75" s="94"/>
      <c r="M75" s="108"/>
      <c r="N75" s="96" t="s">
        <v>42</v>
      </c>
    </row>
    <row r="76" spans="1:14" s="80" customFormat="1" ht="15" x14ac:dyDescent="0.25">
      <c r="A76" s="85"/>
      <c r="B76" s="86"/>
      <c r="C76" s="109" t="s">
        <v>234</v>
      </c>
      <c r="D76" s="93" t="s">
        <v>235</v>
      </c>
      <c r="E76" s="94">
        <v>1</v>
      </c>
      <c r="F76" s="94">
        <v>1</v>
      </c>
      <c r="G76" s="95">
        <v>1</v>
      </c>
      <c r="H76" s="95"/>
      <c r="I76" s="95"/>
      <c r="J76" s="112"/>
      <c r="K76" s="94"/>
      <c r="L76" s="94"/>
      <c r="M76" s="108"/>
      <c r="N76" s="96" t="s">
        <v>42</v>
      </c>
    </row>
    <row r="77" spans="1:14" s="80" customFormat="1" ht="15" x14ac:dyDescent="0.25">
      <c r="A77" s="85"/>
      <c r="B77" s="86"/>
      <c r="C77" s="109" t="s">
        <v>236</v>
      </c>
      <c r="D77" s="93" t="s">
        <v>237</v>
      </c>
      <c r="E77" s="94">
        <v>1</v>
      </c>
      <c r="F77" s="94">
        <v>1</v>
      </c>
      <c r="G77" s="95">
        <v>1</v>
      </c>
      <c r="H77" s="95"/>
      <c r="I77" s="95"/>
      <c r="J77" s="112"/>
      <c r="K77" s="94"/>
      <c r="L77" s="94"/>
      <c r="M77" s="108"/>
      <c r="N77" s="96" t="s">
        <v>42</v>
      </c>
    </row>
    <row r="78" spans="1:14" s="80" customFormat="1" ht="15" x14ac:dyDescent="0.25">
      <c r="A78" s="85"/>
      <c r="B78" s="86"/>
      <c r="C78" s="109" t="s">
        <v>238</v>
      </c>
      <c r="D78" s="93" t="s">
        <v>239</v>
      </c>
      <c r="E78" s="94">
        <v>1</v>
      </c>
      <c r="F78" s="94">
        <v>1</v>
      </c>
      <c r="G78" s="95">
        <v>1</v>
      </c>
      <c r="H78" s="95"/>
      <c r="I78" s="95"/>
      <c r="J78" s="112"/>
      <c r="K78" s="94"/>
      <c r="L78" s="94"/>
      <c r="M78" s="108"/>
      <c r="N78" s="96" t="s">
        <v>42</v>
      </c>
    </row>
    <row r="79" spans="1:14" s="80" customFormat="1" ht="15" x14ac:dyDescent="0.25">
      <c r="A79" s="85">
        <v>1</v>
      </c>
      <c r="B79" s="86"/>
      <c r="C79" s="101">
        <v>8</v>
      </c>
      <c r="D79" s="87" t="s">
        <v>51</v>
      </c>
      <c r="E79" s="88"/>
      <c r="F79" s="88"/>
      <c r="G79" s="89"/>
      <c r="H79" s="89"/>
      <c r="I79" s="89"/>
      <c r="J79" s="111"/>
      <c r="K79" s="88"/>
      <c r="L79" s="88"/>
      <c r="M79" s="90"/>
      <c r="N79" s="91"/>
    </row>
    <row r="80" spans="1:14" s="80" customFormat="1" ht="15" x14ac:dyDescent="0.25">
      <c r="A80" s="85">
        <v>1</v>
      </c>
      <c r="B80" s="86">
        <v>7</v>
      </c>
      <c r="C80" s="113" t="s">
        <v>240</v>
      </c>
      <c r="D80" s="114" t="s">
        <v>241</v>
      </c>
      <c r="E80" s="115"/>
      <c r="F80" s="115"/>
      <c r="G80" s="116"/>
      <c r="H80" s="116"/>
      <c r="I80" s="116"/>
      <c r="J80" s="117"/>
      <c r="K80" s="115"/>
      <c r="L80" s="115"/>
      <c r="M80" s="118"/>
      <c r="N80" s="119" t="s">
        <v>195</v>
      </c>
    </row>
    <row r="81" spans="1:14" s="80" customFormat="1" ht="15" x14ac:dyDescent="0.25">
      <c r="A81" s="85">
        <v>1</v>
      </c>
      <c r="B81" s="86"/>
      <c r="C81" s="109"/>
      <c r="D81" s="93" t="s">
        <v>242</v>
      </c>
      <c r="E81" s="94"/>
      <c r="F81" s="94"/>
      <c r="G81" s="95"/>
      <c r="H81" s="95"/>
      <c r="I81" s="95"/>
      <c r="J81" s="112"/>
      <c r="K81" s="94"/>
      <c r="L81" s="94"/>
      <c r="M81" s="108"/>
      <c r="N81" s="96"/>
    </row>
    <row r="82" spans="1:14" s="80" customFormat="1" ht="36" x14ac:dyDescent="0.25">
      <c r="A82" s="85"/>
      <c r="B82" s="86"/>
      <c r="C82" s="109" t="s">
        <v>243</v>
      </c>
      <c r="D82" s="125" t="s">
        <v>244</v>
      </c>
      <c r="E82" s="94">
        <v>1</v>
      </c>
      <c r="F82" s="94">
        <v>1</v>
      </c>
      <c r="G82" s="95">
        <v>2</v>
      </c>
      <c r="H82" s="95"/>
      <c r="I82" s="95"/>
      <c r="J82" s="112"/>
      <c r="K82" s="94"/>
      <c r="L82" s="94"/>
      <c r="M82" s="108">
        <v>2.0760000000000001</v>
      </c>
      <c r="N82" s="96" t="s">
        <v>153</v>
      </c>
    </row>
    <row r="83" spans="1:14" s="80" customFormat="1" ht="24" x14ac:dyDescent="0.25">
      <c r="A83" s="85"/>
      <c r="B83" s="86"/>
      <c r="C83" s="109" t="s">
        <v>245</v>
      </c>
      <c r="D83" s="125" t="s">
        <v>246</v>
      </c>
      <c r="E83" s="94">
        <v>1</v>
      </c>
      <c r="F83" s="94">
        <v>1</v>
      </c>
      <c r="G83" s="95">
        <v>2</v>
      </c>
      <c r="H83" s="95"/>
      <c r="I83" s="95"/>
      <c r="J83" s="112"/>
      <c r="K83" s="94"/>
      <c r="L83" s="94"/>
      <c r="M83" s="108">
        <v>2.7690000000000001</v>
      </c>
      <c r="N83" s="96" t="s">
        <v>153</v>
      </c>
    </row>
    <row r="84" spans="1:14" s="80" customFormat="1" ht="15" x14ac:dyDescent="0.25">
      <c r="A84" s="85"/>
      <c r="B84" s="86"/>
      <c r="C84" s="109" t="s">
        <v>247</v>
      </c>
      <c r="D84" s="93" t="s">
        <v>248</v>
      </c>
      <c r="E84" s="94">
        <v>1</v>
      </c>
      <c r="F84" s="94">
        <v>1</v>
      </c>
      <c r="G84" s="95">
        <v>1</v>
      </c>
      <c r="H84" s="95"/>
      <c r="I84" s="95"/>
      <c r="J84" s="112"/>
      <c r="K84" s="94"/>
      <c r="L84" s="94"/>
      <c r="M84" s="108">
        <v>11.8</v>
      </c>
      <c r="N84" s="96" t="s">
        <v>102</v>
      </c>
    </row>
    <row r="85" spans="1:14" s="80" customFormat="1" ht="24" x14ac:dyDescent="0.25">
      <c r="A85" s="85"/>
      <c r="B85" s="86"/>
      <c r="C85" s="109" t="s">
        <v>249</v>
      </c>
      <c r="D85" s="126" t="s">
        <v>250</v>
      </c>
      <c r="E85" s="94">
        <v>1</v>
      </c>
      <c r="F85" s="94">
        <v>1</v>
      </c>
      <c r="G85" s="95">
        <v>1</v>
      </c>
      <c r="H85" s="95"/>
      <c r="I85" s="95"/>
      <c r="J85" s="112"/>
      <c r="K85" s="94"/>
      <c r="L85" s="94"/>
      <c r="M85" s="108">
        <v>10</v>
      </c>
      <c r="N85" s="96" t="s">
        <v>102</v>
      </c>
    </row>
    <row r="86" spans="1:14" s="80" customFormat="1" ht="15" x14ac:dyDescent="0.25">
      <c r="A86" s="85">
        <v>1</v>
      </c>
      <c r="B86" s="86"/>
      <c r="C86" s="101">
        <v>9</v>
      </c>
      <c r="D86" s="87" t="s">
        <v>251</v>
      </c>
      <c r="E86" s="88"/>
      <c r="F86" s="88"/>
      <c r="G86" s="89"/>
      <c r="H86" s="89"/>
      <c r="I86" s="89"/>
      <c r="J86" s="111"/>
      <c r="K86" s="88"/>
      <c r="L86" s="88"/>
      <c r="M86" s="90"/>
      <c r="N86" s="91"/>
    </row>
    <row r="87" spans="1:14" s="80" customFormat="1" ht="15" x14ac:dyDescent="0.25">
      <c r="A87" s="85">
        <v>1</v>
      </c>
      <c r="B87" s="86">
        <v>8</v>
      </c>
      <c r="C87" s="113" t="s">
        <v>252</v>
      </c>
      <c r="D87" s="114" t="s">
        <v>253</v>
      </c>
      <c r="E87" s="115"/>
      <c r="F87" s="115"/>
      <c r="G87" s="116"/>
      <c r="H87" s="116"/>
      <c r="I87" s="116"/>
      <c r="J87" s="117"/>
      <c r="K87" s="115"/>
      <c r="L87" s="115"/>
      <c r="M87" s="118"/>
      <c r="N87" s="119" t="s">
        <v>254</v>
      </c>
    </row>
    <row r="88" spans="1:14" s="80" customFormat="1" ht="15" x14ac:dyDescent="0.25">
      <c r="A88" s="85">
        <v>1</v>
      </c>
      <c r="B88" s="86">
        <v>9</v>
      </c>
      <c r="C88" s="113" t="s">
        <v>255</v>
      </c>
      <c r="D88" s="114" t="s">
        <v>256</v>
      </c>
      <c r="E88" s="115"/>
      <c r="F88" s="115"/>
      <c r="G88" s="116"/>
      <c r="H88" s="116"/>
      <c r="I88" s="116"/>
      <c r="J88" s="117"/>
      <c r="K88" s="115"/>
      <c r="L88" s="115"/>
      <c r="M88" s="118"/>
      <c r="N88" s="119" t="s">
        <v>254</v>
      </c>
    </row>
    <row r="89" spans="1:14" s="80" customFormat="1" ht="15" x14ac:dyDescent="0.25">
      <c r="A89" s="85">
        <v>1</v>
      </c>
      <c r="B89" s="86">
        <v>10</v>
      </c>
      <c r="C89" s="113" t="s">
        <v>257</v>
      </c>
      <c r="D89" s="114" t="s">
        <v>258</v>
      </c>
      <c r="E89" s="115"/>
      <c r="F89" s="115"/>
      <c r="G89" s="116"/>
      <c r="H89" s="116"/>
      <c r="I89" s="116"/>
      <c r="J89" s="117"/>
      <c r="K89" s="115"/>
      <c r="L89" s="115"/>
      <c r="M89" s="118"/>
      <c r="N89" s="119" t="s">
        <v>195</v>
      </c>
    </row>
    <row r="90" spans="1:14" s="80" customFormat="1" ht="15" x14ac:dyDescent="0.25">
      <c r="A90" s="85">
        <v>1</v>
      </c>
      <c r="B90" s="86">
        <v>11</v>
      </c>
      <c r="C90" s="113" t="s">
        <v>259</v>
      </c>
      <c r="D90" s="114" t="s">
        <v>260</v>
      </c>
      <c r="E90" s="115"/>
      <c r="F90" s="115"/>
      <c r="G90" s="116"/>
      <c r="H90" s="116"/>
      <c r="I90" s="116"/>
      <c r="J90" s="117"/>
      <c r="K90" s="115"/>
      <c r="L90" s="115"/>
      <c r="M90" s="118"/>
      <c r="N90" s="119" t="s">
        <v>195</v>
      </c>
    </row>
    <row r="91" spans="1:14" s="80" customFormat="1" ht="15" x14ac:dyDescent="0.25">
      <c r="A91" s="85">
        <v>1</v>
      </c>
      <c r="B91" s="86"/>
      <c r="C91" s="109"/>
      <c r="D91" s="93" t="s">
        <v>261</v>
      </c>
      <c r="E91" s="94"/>
      <c r="F91" s="94"/>
      <c r="G91" s="95"/>
      <c r="H91" s="95"/>
      <c r="I91" s="95"/>
      <c r="J91" s="112"/>
      <c r="K91" s="94"/>
      <c r="L91" s="94"/>
      <c r="M91" s="108"/>
      <c r="N91" s="96"/>
    </row>
    <row r="92" spans="1:14" s="80" customFormat="1" ht="36" x14ac:dyDescent="0.25">
      <c r="A92" s="85"/>
      <c r="B92" s="86"/>
      <c r="C92" s="109" t="s">
        <v>262</v>
      </c>
      <c r="D92" s="125" t="s">
        <v>263</v>
      </c>
      <c r="E92" s="94">
        <v>1</v>
      </c>
      <c r="F92" s="94">
        <v>1</v>
      </c>
      <c r="G92" s="95">
        <v>2</v>
      </c>
      <c r="H92" s="95"/>
      <c r="I92" s="95"/>
      <c r="J92" s="112"/>
      <c r="K92" s="94"/>
      <c r="L92" s="94"/>
      <c r="M92" s="108">
        <v>1.4890000000000001</v>
      </c>
      <c r="N92" s="96" t="s">
        <v>153</v>
      </c>
    </row>
    <row r="93" spans="1:14" s="80" customFormat="1" ht="36" x14ac:dyDescent="0.25">
      <c r="A93" s="85"/>
      <c r="B93" s="86"/>
      <c r="C93" s="109" t="s">
        <v>264</v>
      </c>
      <c r="D93" s="125" t="s">
        <v>265</v>
      </c>
      <c r="E93" s="94">
        <v>1</v>
      </c>
      <c r="F93" s="94">
        <v>1</v>
      </c>
      <c r="G93" s="95">
        <v>2</v>
      </c>
      <c r="H93" s="95"/>
      <c r="I93" s="95"/>
      <c r="J93" s="112"/>
      <c r="K93" s="94"/>
      <c r="L93" s="94"/>
      <c r="M93" s="108">
        <v>1.2430000000000001</v>
      </c>
      <c r="N93" s="96" t="s">
        <v>153</v>
      </c>
    </row>
    <row r="94" spans="1:14" s="80" customFormat="1" ht="15" x14ac:dyDescent="0.25">
      <c r="A94" s="85"/>
      <c r="B94" s="86"/>
      <c r="C94" s="109" t="s">
        <v>266</v>
      </c>
      <c r="D94" s="125" t="s">
        <v>267</v>
      </c>
      <c r="E94" s="94">
        <v>1</v>
      </c>
      <c r="F94" s="94">
        <v>1</v>
      </c>
      <c r="G94" s="95">
        <v>2</v>
      </c>
      <c r="H94" s="95"/>
      <c r="I94" s="95"/>
      <c r="J94" s="112"/>
      <c r="K94" s="94"/>
      <c r="L94" s="94"/>
      <c r="M94" s="108">
        <v>1.34</v>
      </c>
      <c r="N94" s="96" t="s">
        <v>153</v>
      </c>
    </row>
    <row r="95" spans="1:14" s="80" customFormat="1" ht="15" x14ac:dyDescent="0.25">
      <c r="A95" s="85">
        <v>1</v>
      </c>
      <c r="B95" s="86"/>
      <c r="C95" s="109"/>
      <c r="D95" s="93" t="s">
        <v>268</v>
      </c>
      <c r="E95" s="94"/>
      <c r="F95" s="94"/>
      <c r="G95" s="95"/>
      <c r="H95" s="95"/>
      <c r="I95" s="95"/>
      <c r="J95" s="112"/>
      <c r="K95" s="94"/>
      <c r="L95" s="94"/>
      <c r="M95" s="108"/>
      <c r="N95" s="96"/>
    </row>
    <row r="96" spans="1:14" s="80" customFormat="1" ht="36" x14ac:dyDescent="0.25">
      <c r="A96" s="85"/>
      <c r="B96" s="86"/>
      <c r="C96" s="109" t="s">
        <v>269</v>
      </c>
      <c r="D96" s="125" t="s">
        <v>270</v>
      </c>
      <c r="E96" s="94">
        <v>1</v>
      </c>
      <c r="F96" s="94">
        <v>1</v>
      </c>
      <c r="G96" s="95">
        <v>2</v>
      </c>
      <c r="H96" s="95"/>
      <c r="I96" s="95"/>
      <c r="J96" s="112"/>
      <c r="K96" s="94"/>
      <c r="L96" s="94"/>
      <c r="M96" s="108">
        <v>0.77600000000000002</v>
      </c>
      <c r="N96" s="96" t="s">
        <v>153</v>
      </c>
    </row>
    <row r="97" spans="1:14" s="80" customFormat="1" ht="15" x14ac:dyDescent="0.25">
      <c r="A97" s="85">
        <v>1</v>
      </c>
      <c r="B97" s="86"/>
      <c r="C97" s="109" t="s">
        <v>271</v>
      </c>
      <c r="D97" s="93" t="s">
        <v>272</v>
      </c>
      <c r="E97" s="94">
        <v>1</v>
      </c>
      <c r="F97" s="94">
        <v>1</v>
      </c>
      <c r="G97" s="95">
        <v>2</v>
      </c>
      <c r="H97" s="95"/>
      <c r="I97" s="95"/>
      <c r="J97" s="112"/>
      <c r="K97" s="94"/>
      <c r="L97" s="94"/>
      <c r="M97" s="108">
        <v>0.77600000000000002</v>
      </c>
      <c r="N97" s="96" t="s">
        <v>153</v>
      </c>
    </row>
    <row r="98" spans="1:14" s="80" customFormat="1" ht="15" x14ac:dyDescent="0.25">
      <c r="A98" s="85">
        <v>1</v>
      </c>
      <c r="B98" s="86"/>
      <c r="C98" s="127">
        <v>10</v>
      </c>
      <c r="D98" s="128" t="s">
        <v>273</v>
      </c>
      <c r="E98" s="88"/>
      <c r="F98" s="88"/>
      <c r="G98" s="89"/>
      <c r="H98" s="89"/>
      <c r="I98" s="89"/>
      <c r="J98" s="111"/>
      <c r="K98" s="88"/>
      <c r="L98" s="88"/>
      <c r="M98" s="90"/>
      <c r="N98" s="91"/>
    </row>
    <row r="99" spans="1:14" s="80" customFormat="1" ht="15" x14ac:dyDescent="0.25">
      <c r="A99" s="85">
        <v>1</v>
      </c>
      <c r="B99" s="86"/>
      <c r="C99" s="120" t="s">
        <v>274</v>
      </c>
      <c r="D99" s="124" t="s">
        <v>275</v>
      </c>
      <c r="E99" s="94">
        <v>1</v>
      </c>
      <c r="F99" s="94">
        <v>2</v>
      </c>
      <c r="G99" s="95">
        <v>4</v>
      </c>
      <c r="H99" s="543" t="s">
        <v>137</v>
      </c>
      <c r="I99" s="544"/>
      <c r="J99" s="544"/>
      <c r="K99" s="544"/>
      <c r="L99" s="544"/>
      <c r="M99" s="545"/>
      <c r="N99" s="96" t="s">
        <v>146</v>
      </c>
    </row>
    <row r="100" spans="1:14" s="80" customFormat="1" ht="15" x14ac:dyDescent="0.25">
      <c r="A100" s="85">
        <v>1</v>
      </c>
      <c r="B100" s="86"/>
      <c r="C100" s="120" t="s">
        <v>276</v>
      </c>
      <c r="D100" s="124" t="s">
        <v>277</v>
      </c>
      <c r="E100" s="94">
        <v>1</v>
      </c>
      <c r="F100" s="94">
        <v>2</v>
      </c>
      <c r="G100" s="95">
        <v>4</v>
      </c>
      <c r="H100" s="543" t="s">
        <v>137</v>
      </c>
      <c r="I100" s="544"/>
      <c r="J100" s="544"/>
      <c r="K100" s="544"/>
      <c r="L100" s="544"/>
      <c r="M100" s="545"/>
      <c r="N100" s="96" t="s">
        <v>146</v>
      </c>
    </row>
    <row r="101" spans="1:14" s="80" customFormat="1" ht="15" x14ac:dyDescent="0.25">
      <c r="A101" s="85">
        <v>1</v>
      </c>
      <c r="B101" s="86"/>
      <c r="C101" s="120" t="s">
        <v>278</v>
      </c>
      <c r="D101" s="124" t="s">
        <v>279</v>
      </c>
      <c r="E101" s="94">
        <v>1</v>
      </c>
      <c r="F101" s="94">
        <v>1</v>
      </c>
      <c r="G101" s="95">
        <v>2</v>
      </c>
      <c r="H101" s="543" t="s">
        <v>137</v>
      </c>
      <c r="I101" s="544"/>
      <c r="J101" s="544"/>
      <c r="K101" s="544"/>
      <c r="L101" s="544"/>
      <c r="M101" s="545"/>
      <c r="N101" s="96" t="s">
        <v>146</v>
      </c>
    </row>
    <row r="102" spans="1:14" s="80" customFormat="1" ht="15" x14ac:dyDescent="0.25">
      <c r="A102" s="85">
        <v>1</v>
      </c>
      <c r="B102" s="86"/>
      <c r="C102" s="120" t="s">
        <v>280</v>
      </c>
      <c r="D102" s="124" t="s">
        <v>281</v>
      </c>
      <c r="E102" s="94">
        <v>1</v>
      </c>
      <c r="F102" s="94">
        <v>1</v>
      </c>
      <c r="G102" s="95">
        <v>2</v>
      </c>
      <c r="H102" s="543" t="s">
        <v>137</v>
      </c>
      <c r="I102" s="544"/>
      <c r="J102" s="544"/>
      <c r="K102" s="544"/>
      <c r="L102" s="544"/>
      <c r="M102" s="545"/>
      <c r="N102" s="96" t="s">
        <v>146</v>
      </c>
    </row>
    <row r="103" spans="1:14" s="80" customFormat="1" ht="15" x14ac:dyDescent="0.25">
      <c r="A103" s="85">
        <v>1</v>
      </c>
      <c r="B103" s="86"/>
      <c r="C103" s="127">
        <v>11</v>
      </c>
      <c r="D103" s="128" t="s">
        <v>282</v>
      </c>
      <c r="E103" s="88"/>
      <c r="F103" s="88"/>
      <c r="G103" s="89"/>
      <c r="H103" s="89"/>
      <c r="I103" s="89"/>
      <c r="J103" s="88"/>
      <c r="K103" s="88"/>
      <c r="L103" s="88"/>
      <c r="M103" s="90"/>
      <c r="N103" s="91"/>
    </row>
    <row r="104" spans="1:14" s="80" customFormat="1" ht="15" x14ac:dyDescent="0.25">
      <c r="A104" s="85">
        <v>1</v>
      </c>
      <c r="B104" s="86"/>
      <c r="C104" s="120" t="s">
        <v>283</v>
      </c>
      <c r="D104" s="124" t="s">
        <v>284</v>
      </c>
      <c r="E104" s="94">
        <v>1</v>
      </c>
      <c r="F104" s="94">
        <v>1</v>
      </c>
      <c r="G104" s="95">
        <v>2</v>
      </c>
      <c r="H104" s="543" t="s">
        <v>137</v>
      </c>
      <c r="I104" s="544"/>
      <c r="J104" s="544"/>
      <c r="K104" s="544"/>
      <c r="L104" s="544"/>
      <c r="M104" s="545"/>
      <c r="N104" s="96" t="s">
        <v>146</v>
      </c>
    </row>
    <row r="105" spans="1:14" s="80" customFormat="1" ht="15" x14ac:dyDescent="0.25">
      <c r="A105" s="85">
        <v>1</v>
      </c>
      <c r="B105" s="86"/>
      <c r="C105" s="127">
        <v>12</v>
      </c>
      <c r="D105" s="128" t="s">
        <v>285</v>
      </c>
      <c r="E105" s="88"/>
      <c r="F105" s="88"/>
      <c r="G105" s="89"/>
      <c r="H105" s="89"/>
      <c r="I105" s="89"/>
      <c r="J105" s="88"/>
      <c r="K105" s="88"/>
      <c r="L105" s="88"/>
      <c r="M105" s="90"/>
      <c r="N105" s="91"/>
    </row>
    <row r="106" spans="1:14" s="80" customFormat="1" ht="15" x14ac:dyDescent="0.25">
      <c r="A106" s="85">
        <v>1</v>
      </c>
      <c r="B106" s="86"/>
      <c r="C106" s="120" t="s">
        <v>286</v>
      </c>
      <c r="D106" s="124" t="s">
        <v>287</v>
      </c>
      <c r="E106" s="94">
        <v>1</v>
      </c>
      <c r="F106" s="94">
        <v>1</v>
      </c>
      <c r="G106" s="95">
        <v>2</v>
      </c>
      <c r="H106" s="543" t="s">
        <v>137</v>
      </c>
      <c r="I106" s="544"/>
      <c r="J106" s="544"/>
      <c r="K106" s="544"/>
      <c r="L106" s="544"/>
      <c r="M106" s="545"/>
      <c r="N106" s="96" t="s">
        <v>146</v>
      </c>
    </row>
    <row r="107" spans="1:14" s="80" customFormat="1" ht="15" x14ac:dyDescent="0.25">
      <c r="A107" s="85">
        <v>1</v>
      </c>
      <c r="B107" s="86"/>
      <c r="C107" s="120" t="s">
        <v>288</v>
      </c>
      <c r="D107" s="124" t="s">
        <v>289</v>
      </c>
      <c r="E107" s="94">
        <v>1</v>
      </c>
      <c r="F107" s="94">
        <v>1</v>
      </c>
      <c r="G107" s="95">
        <v>1</v>
      </c>
      <c r="H107" s="543" t="s">
        <v>137</v>
      </c>
      <c r="I107" s="544"/>
      <c r="J107" s="544"/>
      <c r="K107" s="544"/>
      <c r="L107" s="544"/>
      <c r="M107" s="545"/>
      <c r="N107" s="96" t="s">
        <v>146</v>
      </c>
    </row>
    <row r="108" spans="1:14" s="80" customFormat="1" ht="15" x14ac:dyDescent="0.25">
      <c r="A108" s="85">
        <v>1</v>
      </c>
      <c r="B108" s="86"/>
      <c r="C108" s="120" t="s">
        <v>290</v>
      </c>
      <c r="D108" s="124" t="s">
        <v>291</v>
      </c>
      <c r="E108" s="94">
        <v>1</v>
      </c>
      <c r="F108" s="94">
        <v>4</v>
      </c>
      <c r="G108" s="95">
        <v>8</v>
      </c>
      <c r="H108" s="543" t="s">
        <v>137</v>
      </c>
      <c r="I108" s="544"/>
      <c r="J108" s="544"/>
      <c r="K108" s="544"/>
      <c r="L108" s="544"/>
      <c r="M108" s="545"/>
      <c r="N108" s="96" t="s">
        <v>146</v>
      </c>
    </row>
    <row r="109" spans="1:14" s="80" customFormat="1" ht="15" x14ac:dyDescent="0.25">
      <c r="A109" s="85">
        <v>1</v>
      </c>
      <c r="B109" s="86"/>
      <c r="C109" s="101">
        <v>13</v>
      </c>
      <c r="D109" s="87" t="s">
        <v>292</v>
      </c>
      <c r="E109" s="88"/>
      <c r="F109" s="88"/>
      <c r="G109" s="89"/>
      <c r="H109" s="89"/>
      <c r="I109" s="89"/>
      <c r="J109" s="88"/>
      <c r="K109" s="88"/>
      <c r="L109" s="88"/>
      <c r="M109" s="90"/>
      <c r="N109" s="91"/>
    </row>
    <row r="110" spans="1:14" s="80" customFormat="1" ht="15" x14ac:dyDescent="0.25">
      <c r="A110" s="85">
        <v>1</v>
      </c>
      <c r="B110" s="86"/>
      <c r="C110" s="109" t="s">
        <v>293</v>
      </c>
      <c r="D110" s="93" t="s">
        <v>294</v>
      </c>
      <c r="E110" s="94">
        <v>1</v>
      </c>
      <c r="F110" s="94">
        <v>2</v>
      </c>
      <c r="G110" s="95">
        <v>1</v>
      </c>
      <c r="H110" s="95"/>
      <c r="I110" s="95"/>
      <c r="J110" s="94"/>
      <c r="K110" s="94"/>
      <c r="L110" s="94"/>
      <c r="M110" s="108">
        <v>2.1</v>
      </c>
      <c r="N110" s="96" t="s">
        <v>153</v>
      </c>
    </row>
    <row r="111" spans="1:14" s="80" customFormat="1" ht="15" x14ac:dyDescent="0.25">
      <c r="A111" s="85">
        <v>1</v>
      </c>
      <c r="B111" s="86"/>
      <c r="C111" s="109" t="s">
        <v>295</v>
      </c>
      <c r="D111" s="93" t="s">
        <v>296</v>
      </c>
      <c r="E111" s="94">
        <v>1</v>
      </c>
      <c r="F111" s="94">
        <v>2</v>
      </c>
      <c r="G111" s="95">
        <v>1</v>
      </c>
      <c r="H111" s="95"/>
      <c r="I111" s="95"/>
      <c r="J111" s="94"/>
      <c r="K111" s="94"/>
      <c r="L111" s="94"/>
      <c r="M111" s="108">
        <v>1.89</v>
      </c>
      <c r="N111" s="96" t="s">
        <v>153</v>
      </c>
    </row>
    <row r="112" spans="1:14" s="80" customFormat="1" ht="15" x14ac:dyDescent="0.25">
      <c r="A112" s="85">
        <v>1</v>
      </c>
      <c r="B112" s="86"/>
      <c r="C112" s="109" t="s">
        <v>297</v>
      </c>
      <c r="D112" s="93" t="s">
        <v>298</v>
      </c>
      <c r="E112" s="94">
        <v>1</v>
      </c>
      <c r="F112" s="94">
        <v>2</v>
      </c>
      <c r="G112" s="95">
        <v>1</v>
      </c>
      <c r="H112" s="95"/>
      <c r="I112" s="95"/>
      <c r="J112" s="94"/>
      <c r="K112" s="94"/>
      <c r="L112" s="94"/>
      <c r="M112" s="108">
        <v>2</v>
      </c>
      <c r="N112" s="96" t="s">
        <v>153</v>
      </c>
    </row>
    <row r="113" spans="1:16" s="80" customFormat="1" ht="15" x14ac:dyDescent="0.25">
      <c r="A113" s="85">
        <v>1</v>
      </c>
      <c r="B113" s="86"/>
      <c r="C113" s="101">
        <v>15</v>
      </c>
      <c r="D113" s="87" t="s">
        <v>299</v>
      </c>
      <c r="E113" s="88"/>
      <c r="F113" s="88"/>
      <c r="G113" s="89"/>
      <c r="H113" s="89"/>
      <c r="I113" s="89"/>
      <c r="J113" s="88"/>
      <c r="K113" s="88"/>
      <c r="L113" s="88"/>
      <c r="M113" s="90"/>
      <c r="N113" s="91"/>
    </row>
    <row r="114" spans="1:16" s="80" customFormat="1" ht="15" x14ac:dyDescent="0.25">
      <c r="A114" s="85">
        <v>1</v>
      </c>
      <c r="B114" s="86"/>
      <c r="C114" s="109" t="s">
        <v>300</v>
      </c>
      <c r="D114" s="93" t="s">
        <v>301</v>
      </c>
      <c r="E114" s="94">
        <v>1</v>
      </c>
      <c r="F114" s="94">
        <v>1</v>
      </c>
      <c r="G114" s="95">
        <v>1</v>
      </c>
      <c r="H114" s="95"/>
      <c r="I114" s="95"/>
      <c r="J114" s="94"/>
      <c r="K114" s="94"/>
      <c r="L114" s="94"/>
      <c r="M114" s="108">
        <v>1.875</v>
      </c>
      <c r="N114" s="96" t="s">
        <v>153</v>
      </c>
    </row>
    <row r="115" spans="1:16" s="80" customFormat="1" ht="15" x14ac:dyDescent="0.25">
      <c r="A115" s="85">
        <v>1</v>
      </c>
      <c r="B115" s="86"/>
      <c r="C115" s="101">
        <v>14</v>
      </c>
      <c r="D115" s="87" t="s">
        <v>302</v>
      </c>
      <c r="E115" s="88"/>
      <c r="F115" s="88"/>
      <c r="G115" s="89"/>
      <c r="H115" s="89"/>
      <c r="I115" s="89"/>
      <c r="J115" s="88"/>
      <c r="K115" s="88"/>
      <c r="L115" s="88"/>
      <c r="M115" s="90"/>
      <c r="N115" s="91"/>
    </row>
    <row r="116" spans="1:16" s="80" customFormat="1" ht="15" x14ac:dyDescent="0.25">
      <c r="A116" s="85">
        <v>1</v>
      </c>
      <c r="B116" s="86"/>
      <c r="C116" s="109" t="s">
        <v>303</v>
      </c>
      <c r="D116" s="93" t="s">
        <v>304</v>
      </c>
      <c r="E116" s="94">
        <v>1</v>
      </c>
      <c r="F116" s="94">
        <v>5</v>
      </c>
      <c r="G116" s="95">
        <v>5</v>
      </c>
      <c r="H116" s="95"/>
      <c r="I116" s="95"/>
      <c r="J116" s="94"/>
      <c r="K116" s="94"/>
      <c r="L116" s="94"/>
      <c r="M116" s="108">
        <v>1.365</v>
      </c>
      <c r="N116" s="96" t="s">
        <v>153</v>
      </c>
    </row>
    <row r="117" spans="1:16" s="80" customFormat="1" ht="15" x14ac:dyDescent="0.25">
      <c r="A117" s="85">
        <v>1</v>
      </c>
      <c r="B117" s="86"/>
      <c r="C117" s="109" t="s">
        <v>305</v>
      </c>
      <c r="D117" s="93" t="s">
        <v>306</v>
      </c>
      <c r="E117" s="94">
        <v>1</v>
      </c>
      <c r="F117" s="94">
        <v>5</v>
      </c>
      <c r="G117" s="95">
        <v>5</v>
      </c>
      <c r="H117" s="95"/>
      <c r="I117" s="95"/>
      <c r="J117" s="94"/>
      <c r="K117" s="94"/>
      <c r="L117" s="94"/>
      <c r="M117" s="108">
        <v>1.95</v>
      </c>
      <c r="N117" s="96" t="s">
        <v>153</v>
      </c>
    </row>
    <row r="122" spans="1:16" x14ac:dyDescent="0.2">
      <c r="C122" s="541" t="s">
        <v>122</v>
      </c>
      <c r="D122" s="541" t="s">
        <v>123</v>
      </c>
      <c r="E122" s="558" t="s">
        <v>124</v>
      </c>
      <c r="F122" s="559"/>
      <c r="G122" s="559"/>
      <c r="H122" s="559"/>
      <c r="I122" s="559"/>
      <c r="J122" s="560" t="s">
        <v>125</v>
      </c>
      <c r="K122" s="560"/>
      <c r="L122" s="560"/>
      <c r="M122" s="561" t="s">
        <v>126</v>
      </c>
      <c r="N122" s="541" t="s">
        <v>127</v>
      </c>
      <c r="O122" s="541"/>
      <c r="P122" s="541"/>
    </row>
    <row r="123" spans="1:16" ht="24" x14ac:dyDescent="0.2">
      <c r="C123" s="542"/>
      <c r="D123" s="542"/>
      <c r="E123" s="130" t="s">
        <v>116</v>
      </c>
      <c r="F123" s="130" t="s">
        <v>128</v>
      </c>
      <c r="G123" s="130" t="s">
        <v>118</v>
      </c>
      <c r="H123" s="129" t="s">
        <v>129</v>
      </c>
      <c r="I123" s="129" t="s">
        <v>130</v>
      </c>
      <c r="J123" s="130" t="s">
        <v>131</v>
      </c>
      <c r="K123" s="130" t="s">
        <v>132</v>
      </c>
      <c r="L123" s="130" t="s">
        <v>133</v>
      </c>
      <c r="M123" s="562"/>
      <c r="N123" s="542"/>
      <c r="O123" s="542"/>
      <c r="P123" s="542"/>
    </row>
    <row r="124" spans="1:16" x14ac:dyDescent="0.2">
      <c r="B124" s="71">
        <v>1</v>
      </c>
      <c r="C124" s="131" t="s">
        <v>168</v>
      </c>
      <c r="D124" s="132" t="s">
        <v>169</v>
      </c>
      <c r="E124" s="133"/>
      <c r="F124" s="133"/>
      <c r="G124" s="133"/>
      <c r="H124" s="133"/>
      <c r="I124" s="133"/>
      <c r="J124" s="133"/>
      <c r="K124" s="133"/>
      <c r="L124" s="133"/>
      <c r="M124" s="134"/>
      <c r="N124" s="131" t="s">
        <v>156</v>
      </c>
      <c r="O124" s="135"/>
      <c r="P124" s="135"/>
    </row>
    <row r="125" spans="1:16" x14ac:dyDescent="0.2">
      <c r="B125" s="71">
        <v>2</v>
      </c>
      <c r="C125" s="131" t="s">
        <v>193</v>
      </c>
      <c r="D125" s="132" t="s">
        <v>194</v>
      </c>
      <c r="E125" s="133"/>
      <c r="F125" s="133"/>
      <c r="G125" s="133"/>
      <c r="H125" s="133"/>
      <c r="I125" s="133"/>
      <c r="J125" s="133"/>
      <c r="K125" s="133"/>
      <c r="L125" s="133"/>
      <c r="M125" s="134"/>
      <c r="N125" s="131" t="s">
        <v>195</v>
      </c>
      <c r="O125" s="135"/>
      <c r="P125" s="135"/>
    </row>
    <row r="126" spans="1:16" x14ac:dyDescent="0.2">
      <c r="B126" s="71">
        <v>3</v>
      </c>
      <c r="C126" s="131" t="s">
        <v>205</v>
      </c>
      <c r="D126" s="132" t="s">
        <v>206</v>
      </c>
      <c r="E126" s="133"/>
      <c r="F126" s="133"/>
      <c r="G126" s="133"/>
      <c r="H126" s="133"/>
      <c r="I126" s="133"/>
      <c r="J126" s="133"/>
      <c r="K126" s="133"/>
      <c r="L126" s="133"/>
      <c r="M126" s="134"/>
      <c r="N126" s="131" t="s">
        <v>37</v>
      </c>
      <c r="O126" s="135"/>
      <c r="P126" s="135"/>
    </row>
    <row r="127" spans="1:16" x14ac:dyDescent="0.2">
      <c r="B127" s="71">
        <v>4</v>
      </c>
      <c r="C127" s="131" t="s">
        <v>207</v>
      </c>
      <c r="D127" s="132" t="s">
        <v>208</v>
      </c>
      <c r="E127" s="133"/>
      <c r="F127" s="133"/>
      <c r="G127" s="133"/>
      <c r="H127" s="133"/>
      <c r="I127" s="133"/>
      <c r="J127" s="133"/>
      <c r="K127" s="133"/>
      <c r="L127" s="133"/>
      <c r="M127" s="134"/>
      <c r="N127" s="131" t="s">
        <v>37</v>
      </c>
      <c r="O127" s="135"/>
      <c r="P127" s="135"/>
    </row>
    <row r="128" spans="1:16" x14ac:dyDescent="0.2">
      <c r="B128" s="71">
        <v>5</v>
      </c>
      <c r="C128" s="131" t="s">
        <v>220</v>
      </c>
      <c r="D128" s="132" t="s">
        <v>221</v>
      </c>
      <c r="E128" s="133"/>
      <c r="F128" s="133"/>
      <c r="G128" s="133"/>
      <c r="H128" s="133"/>
      <c r="I128" s="133"/>
      <c r="J128" s="133"/>
      <c r="K128" s="133"/>
      <c r="L128" s="133"/>
      <c r="M128" s="134"/>
      <c r="N128" s="131" t="s">
        <v>187</v>
      </c>
      <c r="O128" s="135"/>
      <c r="P128" s="135"/>
    </row>
    <row r="129" spans="2:16" x14ac:dyDescent="0.2">
      <c r="B129" s="71">
        <v>6</v>
      </c>
      <c r="C129" s="131" t="s">
        <v>222</v>
      </c>
      <c r="D129" s="132" t="s">
        <v>223</v>
      </c>
      <c r="E129" s="133"/>
      <c r="F129" s="133"/>
      <c r="G129" s="133"/>
      <c r="H129" s="133"/>
      <c r="I129" s="133"/>
      <c r="J129" s="133"/>
      <c r="K129" s="133"/>
      <c r="L129" s="133"/>
      <c r="M129" s="134"/>
      <c r="N129" s="131" t="s">
        <v>187</v>
      </c>
      <c r="O129" s="135"/>
      <c r="P129" s="135"/>
    </row>
    <row r="130" spans="2:16" x14ac:dyDescent="0.2">
      <c r="B130" s="71">
        <v>7</v>
      </c>
      <c r="C130" s="131" t="s">
        <v>240</v>
      </c>
      <c r="D130" s="132" t="s">
        <v>241</v>
      </c>
      <c r="E130" s="133"/>
      <c r="F130" s="133"/>
      <c r="G130" s="133"/>
      <c r="H130" s="133"/>
      <c r="I130" s="133"/>
      <c r="J130" s="133"/>
      <c r="K130" s="133"/>
      <c r="L130" s="133"/>
      <c r="M130" s="134"/>
      <c r="N130" s="131" t="s">
        <v>195</v>
      </c>
      <c r="O130" s="135"/>
      <c r="P130" s="135"/>
    </row>
    <row r="131" spans="2:16" x14ac:dyDescent="0.2">
      <c r="B131" s="71">
        <v>8</v>
      </c>
      <c r="C131" s="131" t="s">
        <v>252</v>
      </c>
      <c r="D131" s="132" t="s">
        <v>253</v>
      </c>
      <c r="E131" s="133"/>
      <c r="F131" s="133"/>
      <c r="G131" s="133"/>
      <c r="H131" s="133"/>
      <c r="I131" s="133"/>
      <c r="J131" s="133"/>
      <c r="K131" s="133"/>
      <c r="L131" s="133"/>
      <c r="M131" s="134"/>
      <c r="N131" s="131" t="s">
        <v>254</v>
      </c>
      <c r="O131" s="135"/>
      <c r="P131" s="135"/>
    </row>
    <row r="132" spans="2:16" x14ac:dyDescent="0.2">
      <c r="B132" s="71">
        <v>9</v>
      </c>
      <c r="C132" s="131" t="s">
        <v>255</v>
      </c>
      <c r="D132" s="132" t="s">
        <v>256</v>
      </c>
      <c r="E132" s="133"/>
      <c r="F132" s="133"/>
      <c r="G132" s="133"/>
      <c r="H132" s="133"/>
      <c r="I132" s="133"/>
      <c r="J132" s="133"/>
      <c r="K132" s="133"/>
      <c r="L132" s="133"/>
      <c r="M132" s="134"/>
      <c r="N132" s="131" t="s">
        <v>254</v>
      </c>
      <c r="O132" s="135"/>
      <c r="P132" s="135"/>
    </row>
    <row r="133" spans="2:16" x14ac:dyDescent="0.2">
      <c r="B133" s="71">
        <v>10</v>
      </c>
      <c r="C133" s="131" t="s">
        <v>257</v>
      </c>
      <c r="D133" s="132" t="s">
        <v>258</v>
      </c>
      <c r="E133" s="133"/>
      <c r="F133" s="133"/>
      <c r="G133" s="133"/>
      <c r="H133" s="133"/>
      <c r="I133" s="133"/>
      <c r="J133" s="133"/>
      <c r="K133" s="133"/>
      <c r="L133" s="133"/>
      <c r="M133" s="134"/>
      <c r="N133" s="131" t="s">
        <v>195</v>
      </c>
      <c r="O133" s="135"/>
      <c r="P133" s="135"/>
    </row>
    <row r="134" spans="2:16" x14ac:dyDescent="0.2">
      <c r="B134" s="71">
        <v>11</v>
      </c>
      <c r="C134" s="131" t="s">
        <v>259</v>
      </c>
      <c r="D134" s="132" t="s">
        <v>260</v>
      </c>
      <c r="E134" s="133"/>
      <c r="F134" s="133"/>
      <c r="G134" s="133"/>
      <c r="H134" s="133"/>
      <c r="I134" s="133"/>
      <c r="J134" s="133"/>
      <c r="K134" s="133"/>
      <c r="L134" s="133"/>
      <c r="M134" s="134"/>
      <c r="N134" s="131" t="s">
        <v>195</v>
      </c>
      <c r="O134" s="135"/>
      <c r="P134" s="135"/>
    </row>
  </sheetData>
  <sheetProtection password="CCFF" sheet="1" formatCells="0" formatColumns="0" formatRows="0" insertColumns="0" insertRows="0" insertHyperlinks="0" deleteColumns="0" deleteRows="0" sort="0" autoFilter="0" pivotTables="0"/>
  <mergeCells count="98">
    <mergeCell ref="L21:M21"/>
    <mergeCell ref="C10:N10"/>
    <mergeCell ref="C12:C13"/>
    <mergeCell ref="D12:D13"/>
    <mergeCell ref="E12:I12"/>
    <mergeCell ref="J12:L12"/>
    <mergeCell ref="M12:M13"/>
    <mergeCell ref="N12:N13"/>
    <mergeCell ref="H15:M15"/>
    <mergeCell ref="H17:M17"/>
    <mergeCell ref="H18:M18"/>
    <mergeCell ref="J19:M19"/>
    <mergeCell ref="I23:I25"/>
    <mergeCell ref="M23:M25"/>
    <mergeCell ref="N23:N25"/>
    <mergeCell ref="C26:C27"/>
    <mergeCell ref="D26:D27"/>
    <mergeCell ref="E26:E27"/>
    <mergeCell ref="F26:F27"/>
    <mergeCell ref="G26:G27"/>
    <mergeCell ref="H26:H27"/>
    <mergeCell ref="I26:I27"/>
    <mergeCell ref="C23:C25"/>
    <mergeCell ref="D23:D25"/>
    <mergeCell ref="E23:E25"/>
    <mergeCell ref="F23:F25"/>
    <mergeCell ref="G23:G25"/>
    <mergeCell ref="H23:H25"/>
    <mergeCell ref="M26:M27"/>
    <mergeCell ref="N26:N27"/>
    <mergeCell ref="C28:C29"/>
    <mergeCell ref="D28:D29"/>
    <mergeCell ref="E28:E29"/>
    <mergeCell ref="F28:F29"/>
    <mergeCell ref="G28:G29"/>
    <mergeCell ref="H28:H29"/>
    <mergeCell ref="I28:I29"/>
    <mergeCell ref="M28:M29"/>
    <mergeCell ref="N28:N29"/>
    <mergeCell ref="C31:C32"/>
    <mergeCell ref="D31:D32"/>
    <mergeCell ref="E31:E32"/>
    <mergeCell ref="F31:F32"/>
    <mergeCell ref="G31:G32"/>
    <mergeCell ref="H31:H32"/>
    <mergeCell ref="I31:I32"/>
    <mergeCell ref="M31:M32"/>
    <mergeCell ref="N31:N32"/>
    <mergeCell ref="I42:I43"/>
    <mergeCell ref="M42:M43"/>
    <mergeCell ref="N42:N43"/>
    <mergeCell ref="H42:H43"/>
    <mergeCell ref="N70:N72"/>
    <mergeCell ref="C42:C43"/>
    <mergeCell ref="D42:D43"/>
    <mergeCell ref="E42:E43"/>
    <mergeCell ref="F42:F43"/>
    <mergeCell ref="G42:G43"/>
    <mergeCell ref="C46:C47"/>
    <mergeCell ref="D46:D47"/>
    <mergeCell ref="E46:E47"/>
    <mergeCell ref="F46:F47"/>
    <mergeCell ref="G46:G47"/>
    <mergeCell ref="M46:M47"/>
    <mergeCell ref="N46:N47"/>
    <mergeCell ref="H50:H51"/>
    <mergeCell ref="I50:I51"/>
    <mergeCell ref="J50:J51"/>
    <mergeCell ref="K50:K51"/>
    <mergeCell ref="L50:L51"/>
    <mergeCell ref="M50:M51"/>
    <mergeCell ref="N50:N51"/>
    <mergeCell ref="H46:H47"/>
    <mergeCell ref="I46:I47"/>
    <mergeCell ref="C122:C123"/>
    <mergeCell ref="D122:D123"/>
    <mergeCell ref="E122:I122"/>
    <mergeCell ref="J122:L122"/>
    <mergeCell ref="M122:M123"/>
    <mergeCell ref="H101:M101"/>
    <mergeCell ref="C70:C72"/>
    <mergeCell ref="D70:D71"/>
    <mergeCell ref="E70:E71"/>
    <mergeCell ref="F70:F71"/>
    <mergeCell ref="G70:G71"/>
    <mergeCell ref="H70:H71"/>
    <mergeCell ref="H99:M99"/>
    <mergeCell ref="H100:M100"/>
    <mergeCell ref="I70:I71"/>
    <mergeCell ref="M70:M72"/>
    <mergeCell ref="O122:O123"/>
    <mergeCell ref="P122:P123"/>
    <mergeCell ref="H102:M102"/>
    <mergeCell ref="H104:M104"/>
    <mergeCell ref="H106:M106"/>
    <mergeCell ref="H107:M107"/>
    <mergeCell ref="H108:M108"/>
    <mergeCell ref="N122:N123"/>
  </mergeCells>
  <printOptions horizontalCentered="1"/>
  <pageMargins left="0.19685039370078741" right="0.19685039370078741" top="0.94488188976377963" bottom="0.39370078740157483" header="0.31496062992125984" footer="0"/>
  <pageSetup paperSize="9" scale="65" orientation="landscape" horizontalDpi="360" verticalDpi="360" r:id="rId1"/>
  <rowBreaks count="2" manualBreakCount="2">
    <brk id="44" min="2" max="13" man="1"/>
    <brk id="90" min="2" max="1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D7821-2608-47E4-B3B5-D44643DA3C02}">
  <sheetPr>
    <tabColor rgb="FF000000"/>
  </sheetPr>
  <dimension ref="A1:H22"/>
  <sheetViews>
    <sheetView workbookViewId="0">
      <selection activeCell="C39" sqref="C39"/>
    </sheetView>
  </sheetViews>
  <sheetFormatPr defaultRowHeight="13.5" customHeight="1" x14ac:dyDescent="0.25"/>
  <cols>
    <col min="1" max="1" width="10" style="63" customWidth="1"/>
    <col min="2" max="2" width="10.7109375" style="63" customWidth="1"/>
    <col min="3" max="3" width="25.7109375" style="35" customWidth="1"/>
    <col min="4" max="5" width="20.7109375" style="35" customWidth="1"/>
    <col min="6" max="256" width="9.140625" style="35"/>
    <col min="257" max="257" width="10" style="35" customWidth="1"/>
    <col min="258" max="258" width="10.7109375" style="35" customWidth="1"/>
    <col min="259" max="259" width="25.7109375" style="35" customWidth="1"/>
    <col min="260" max="261" width="20.7109375" style="35" customWidth="1"/>
    <col min="262" max="512" width="9.140625" style="35"/>
    <col min="513" max="513" width="10" style="35" customWidth="1"/>
    <col min="514" max="514" width="10.7109375" style="35" customWidth="1"/>
    <col min="515" max="515" width="25.7109375" style="35" customWidth="1"/>
    <col min="516" max="517" width="20.7109375" style="35" customWidth="1"/>
    <col min="518" max="768" width="9.140625" style="35"/>
    <col min="769" max="769" width="10" style="35" customWidth="1"/>
    <col min="770" max="770" width="10.7109375" style="35" customWidth="1"/>
    <col min="771" max="771" width="25.7109375" style="35" customWidth="1"/>
    <col min="772" max="773" width="20.7109375" style="35" customWidth="1"/>
    <col min="774" max="1024" width="9.140625" style="35"/>
    <col min="1025" max="1025" width="10" style="35" customWidth="1"/>
    <col min="1026" max="1026" width="10.7109375" style="35" customWidth="1"/>
    <col min="1027" max="1027" width="25.7109375" style="35" customWidth="1"/>
    <col min="1028" max="1029" width="20.7109375" style="35" customWidth="1"/>
    <col min="1030" max="1280" width="9.140625" style="35"/>
    <col min="1281" max="1281" width="10" style="35" customWidth="1"/>
    <col min="1282" max="1282" width="10.7109375" style="35" customWidth="1"/>
    <col min="1283" max="1283" width="25.7109375" style="35" customWidth="1"/>
    <col min="1284" max="1285" width="20.7109375" style="35" customWidth="1"/>
    <col min="1286" max="1536" width="9.140625" style="35"/>
    <col min="1537" max="1537" width="10" style="35" customWidth="1"/>
    <col min="1538" max="1538" width="10.7109375" style="35" customWidth="1"/>
    <col min="1539" max="1539" width="25.7109375" style="35" customWidth="1"/>
    <col min="1540" max="1541" width="20.7109375" style="35" customWidth="1"/>
    <col min="1542" max="1792" width="9.140625" style="35"/>
    <col min="1793" max="1793" width="10" style="35" customWidth="1"/>
    <col min="1794" max="1794" width="10.7109375" style="35" customWidth="1"/>
    <col min="1795" max="1795" width="25.7109375" style="35" customWidth="1"/>
    <col min="1796" max="1797" width="20.7109375" style="35" customWidth="1"/>
    <col min="1798" max="2048" width="9.140625" style="35"/>
    <col min="2049" max="2049" width="10" style="35" customWidth="1"/>
    <col min="2050" max="2050" width="10.7109375" style="35" customWidth="1"/>
    <col min="2051" max="2051" width="25.7109375" style="35" customWidth="1"/>
    <col min="2052" max="2053" width="20.7109375" style="35" customWidth="1"/>
    <col min="2054" max="2304" width="9.140625" style="35"/>
    <col min="2305" max="2305" width="10" style="35" customWidth="1"/>
    <col min="2306" max="2306" width="10.7109375" style="35" customWidth="1"/>
    <col min="2307" max="2307" width="25.7109375" style="35" customWidth="1"/>
    <col min="2308" max="2309" width="20.7109375" style="35" customWidth="1"/>
    <col min="2310" max="2560" width="9.140625" style="35"/>
    <col min="2561" max="2561" width="10" style="35" customWidth="1"/>
    <col min="2562" max="2562" width="10.7109375" style="35" customWidth="1"/>
    <col min="2563" max="2563" width="25.7109375" style="35" customWidth="1"/>
    <col min="2564" max="2565" width="20.7109375" style="35" customWidth="1"/>
    <col min="2566" max="2816" width="9.140625" style="35"/>
    <col min="2817" max="2817" width="10" style="35" customWidth="1"/>
    <col min="2818" max="2818" width="10.7109375" style="35" customWidth="1"/>
    <col min="2819" max="2819" width="25.7109375" style="35" customWidth="1"/>
    <col min="2820" max="2821" width="20.7109375" style="35" customWidth="1"/>
    <col min="2822" max="3072" width="9.140625" style="35"/>
    <col min="3073" max="3073" width="10" style="35" customWidth="1"/>
    <col min="3074" max="3074" width="10.7109375" style="35" customWidth="1"/>
    <col min="3075" max="3075" width="25.7109375" style="35" customWidth="1"/>
    <col min="3076" max="3077" width="20.7109375" style="35" customWidth="1"/>
    <col min="3078" max="3328" width="9.140625" style="35"/>
    <col min="3329" max="3329" width="10" style="35" customWidth="1"/>
    <col min="3330" max="3330" width="10.7109375" style="35" customWidth="1"/>
    <col min="3331" max="3331" width="25.7109375" style="35" customWidth="1"/>
    <col min="3332" max="3333" width="20.7109375" style="35" customWidth="1"/>
    <col min="3334" max="3584" width="9.140625" style="35"/>
    <col min="3585" max="3585" width="10" style="35" customWidth="1"/>
    <col min="3586" max="3586" width="10.7109375" style="35" customWidth="1"/>
    <col min="3587" max="3587" width="25.7109375" style="35" customWidth="1"/>
    <col min="3588" max="3589" width="20.7109375" style="35" customWidth="1"/>
    <col min="3590" max="3840" width="9.140625" style="35"/>
    <col min="3841" max="3841" width="10" style="35" customWidth="1"/>
    <col min="3842" max="3842" width="10.7109375" style="35" customWidth="1"/>
    <col min="3843" max="3843" width="25.7109375" style="35" customWidth="1"/>
    <col min="3844" max="3845" width="20.7109375" style="35" customWidth="1"/>
    <col min="3846" max="4096" width="9.140625" style="35"/>
    <col min="4097" max="4097" width="10" style="35" customWidth="1"/>
    <col min="4098" max="4098" width="10.7109375" style="35" customWidth="1"/>
    <col min="4099" max="4099" width="25.7109375" style="35" customWidth="1"/>
    <col min="4100" max="4101" width="20.7109375" style="35" customWidth="1"/>
    <col min="4102" max="4352" width="9.140625" style="35"/>
    <col min="4353" max="4353" width="10" style="35" customWidth="1"/>
    <col min="4354" max="4354" width="10.7109375" style="35" customWidth="1"/>
    <col min="4355" max="4355" width="25.7109375" style="35" customWidth="1"/>
    <col min="4356" max="4357" width="20.7109375" style="35" customWidth="1"/>
    <col min="4358" max="4608" width="9.140625" style="35"/>
    <col min="4609" max="4609" width="10" style="35" customWidth="1"/>
    <col min="4610" max="4610" width="10.7109375" style="35" customWidth="1"/>
    <col min="4611" max="4611" width="25.7109375" style="35" customWidth="1"/>
    <col min="4612" max="4613" width="20.7109375" style="35" customWidth="1"/>
    <col min="4614" max="4864" width="9.140625" style="35"/>
    <col min="4865" max="4865" width="10" style="35" customWidth="1"/>
    <col min="4866" max="4866" width="10.7109375" style="35" customWidth="1"/>
    <col min="4867" max="4867" width="25.7109375" style="35" customWidth="1"/>
    <col min="4868" max="4869" width="20.7109375" style="35" customWidth="1"/>
    <col min="4870" max="5120" width="9.140625" style="35"/>
    <col min="5121" max="5121" width="10" style="35" customWidth="1"/>
    <col min="5122" max="5122" width="10.7109375" style="35" customWidth="1"/>
    <col min="5123" max="5123" width="25.7109375" style="35" customWidth="1"/>
    <col min="5124" max="5125" width="20.7109375" style="35" customWidth="1"/>
    <col min="5126" max="5376" width="9.140625" style="35"/>
    <col min="5377" max="5377" width="10" style="35" customWidth="1"/>
    <col min="5378" max="5378" width="10.7109375" style="35" customWidth="1"/>
    <col min="5379" max="5379" width="25.7109375" style="35" customWidth="1"/>
    <col min="5380" max="5381" width="20.7109375" style="35" customWidth="1"/>
    <col min="5382" max="5632" width="9.140625" style="35"/>
    <col min="5633" max="5633" width="10" style="35" customWidth="1"/>
    <col min="5634" max="5634" width="10.7109375" style="35" customWidth="1"/>
    <col min="5635" max="5635" width="25.7109375" style="35" customWidth="1"/>
    <col min="5636" max="5637" width="20.7109375" style="35" customWidth="1"/>
    <col min="5638" max="5888" width="9.140625" style="35"/>
    <col min="5889" max="5889" width="10" style="35" customWidth="1"/>
    <col min="5890" max="5890" width="10.7109375" style="35" customWidth="1"/>
    <col min="5891" max="5891" width="25.7109375" style="35" customWidth="1"/>
    <col min="5892" max="5893" width="20.7109375" style="35" customWidth="1"/>
    <col min="5894" max="6144" width="9.140625" style="35"/>
    <col min="6145" max="6145" width="10" style="35" customWidth="1"/>
    <col min="6146" max="6146" width="10.7109375" style="35" customWidth="1"/>
    <col min="6147" max="6147" width="25.7109375" style="35" customWidth="1"/>
    <col min="6148" max="6149" width="20.7109375" style="35" customWidth="1"/>
    <col min="6150" max="6400" width="9.140625" style="35"/>
    <col min="6401" max="6401" width="10" style="35" customWidth="1"/>
    <col min="6402" max="6402" width="10.7109375" style="35" customWidth="1"/>
    <col min="6403" max="6403" width="25.7109375" style="35" customWidth="1"/>
    <col min="6404" max="6405" width="20.7109375" style="35" customWidth="1"/>
    <col min="6406" max="6656" width="9.140625" style="35"/>
    <col min="6657" max="6657" width="10" style="35" customWidth="1"/>
    <col min="6658" max="6658" width="10.7109375" style="35" customWidth="1"/>
    <col min="6659" max="6659" width="25.7109375" style="35" customWidth="1"/>
    <col min="6660" max="6661" width="20.7109375" style="35" customWidth="1"/>
    <col min="6662" max="6912" width="9.140625" style="35"/>
    <col min="6913" max="6913" width="10" style="35" customWidth="1"/>
    <col min="6914" max="6914" width="10.7109375" style="35" customWidth="1"/>
    <col min="6915" max="6915" width="25.7109375" style="35" customWidth="1"/>
    <col min="6916" max="6917" width="20.7109375" style="35" customWidth="1"/>
    <col min="6918" max="7168" width="9.140625" style="35"/>
    <col min="7169" max="7169" width="10" style="35" customWidth="1"/>
    <col min="7170" max="7170" width="10.7109375" style="35" customWidth="1"/>
    <col min="7171" max="7171" width="25.7109375" style="35" customWidth="1"/>
    <col min="7172" max="7173" width="20.7109375" style="35" customWidth="1"/>
    <col min="7174" max="7424" width="9.140625" style="35"/>
    <col min="7425" max="7425" width="10" style="35" customWidth="1"/>
    <col min="7426" max="7426" width="10.7109375" style="35" customWidth="1"/>
    <col min="7427" max="7427" width="25.7109375" style="35" customWidth="1"/>
    <col min="7428" max="7429" width="20.7109375" style="35" customWidth="1"/>
    <col min="7430" max="7680" width="9.140625" style="35"/>
    <col min="7681" max="7681" width="10" style="35" customWidth="1"/>
    <col min="7682" max="7682" width="10.7109375" style="35" customWidth="1"/>
    <col min="7683" max="7683" width="25.7109375" style="35" customWidth="1"/>
    <col min="7684" max="7685" width="20.7109375" style="35" customWidth="1"/>
    <col min="7686" max="7936" width="9.140625" style="35"/>
    <col min="7937" max="7937" width="10" style="35" customWidth="1"/>
    <col min="7938" max="7938" width="10.7109375" style="35" customWidth="1"/>
    <col min="7939" max="7939" width="25.7109375" style="35" customWidth="1"/>
    <col min="7940" max="7941" width="20.7109375" style="35" customWidth="1"/>
    <col min="7942" max="8192" width="9.140625" style="35"/>
    <col min="8193" max="8193" width="10" style="35" customWidth="1"/>
    <col min="8194" max="8194" width="10.7109375" style="35" customWidth="1"/>
    <col min="8195" max="8195" width="25.7109375" style="35" customWidth="1"/>
    <col min="8196" max="8197" width="20.7109375" style="35" customWidth="1"/>
    <col min="8198" max="8448" width="9.140625" style="35"/>
    <col min="8449" max="8449" width="10" style="35" customWidth="1"/>
    <col min="8450" max="8450" width="10.7109375" style="35" customWidth="1"/>
    <col min="8451" max="8451" width="25.7109375" style="35" customWidth="1"/>
    <col min="8452" max="8453" width="20.7109375" style="35" customWidth="1"/>
    <col min="8454" max="8704" width="9.140625" style="35"/>
    <col min="8705" max="8705" width="10" style="35" customWidth="1"/>
    <col min="8706" max="8706" width="10.7109375" style="35" customWidth="1"/>
    <col min="8707" max="8707" width="25.7109375" style="35" customWidth="1"/>
    <col min="8708" max="8709" width="20.7109375" style="35" customWidth="1"/>
    <col min="8710" max="8960" width="9.140625" style="35"/>
    <col min="8961" max="8961" width="10" style="35" customWidth="1"/>
    <col min="8962" max="8962" width="10.7109375" style="35" customWidth="1"/>
    <col min="8963" max="8963" width="25.7109375" style="35" customWidth="1"/>
    <col min="8964" max="8965" width="20.7109375" style="35" customWidth="1"/>
    <col min="8966" max="9216" width="9.140625" style="35"/>
    <col min="9217" max="9217" width="10" style="35" customWidth="1"/>
    <col min="9218" max="9218" width="10.7109375" style="35" customWidth="1"/>
    <col min="9219" max="9219" width="25.7109375" style="35" customWidth="1"/>
    <col min="9220" max="9221" width="20.7109375" style="35" customWidth="1"/>
    <col min="9222" max="9472" width="9.140625" style="35"/>
    <col min="9473" max="9473" width="10" style="35" customWidth="1"/>
    <col min="9474" max="9474" width="10.7109375" style="35" customWidth="1"/>
    <col min="9475" max="9475" width="25.7109375" style="35" customWidth="1"/>
    <col min="9476" max="9477" width="20.7109375" style="35" customWidth="1"/>
    <col min="9478" max="9728" width="9.140625" style="35"/>
    <col min="9729" max="9729" width="10" style="35" customWidth="1"/>
    <col min="9730" max="9730" width="10.7109375" style="35" customWidth="1"/>
    <col min="9731" max="9731" width="25.7109375" style="35" customWidth="1"/>
    <col min="9732" max="9733" width="20.7109375" style="35" customWidth="1"/>
    <col min="9734" max="9984" width="9.140625" style="35"/>
    <col min="9985" max="9985" width="10" style="35" customWidth="1"/>
    <col min="9986" max="9986" width="10.7109375" style="35" customWidth="1"/>
    <col min="9987" max="9987" width="25.7109375" style="35" customWidth="1"/>
    <col min="9988" max="9989" width="20.7109375" style="35" customWidth="1"/>
    <col min="9990" max="10240" width="9.140625" style="35"/>
    <col min="10241" max="10241" width="10" style="35" customWidth="1"/>
    <col min="10242" max="10242" width="10.7109375" style="35" customWidth="1"/>
    <col min="10243" max="10243" width="25.7109375" style="35" customWidth="1"/>
    <col min="10244" max="10245" width="20.7109375" style="35" customWidth="1"/>
    <col min="10246" max="10496" width="9.140625" style="35"/>
    <col min="10497" max="10497" width="10" style="35" customWidth="1"/>
    <col min="10498" max="10498" width="10.7109375" style="35" customWidth="1"/>
    <col min="10499" max="10499" width="25.7109375" style="35" customWidth="1"/>
    <col min="10500" max="10501" width="20.7109375" style="35" customWidth="1"/>
    <col min="10502" max="10752" width="9.140625" style="35"/>
    <col min="10753" max="10753" width="10" style="35" customWidth="1"/>
    <col min="10754" max="10754" width="10.7109375" style="35" customWidth="1"/>
    <col min="10755" max="10755" width="25.7109375" style="35" customWidth="1"/>
    <col min="10756" max="10757" width="20.7109375" style="35" customWidth="1"/>
    <col min="10758" max="11008" width="9.140625" style="35"/>
    <col min="11009" max="11009" width="10" style="35" customWidth="1"/>
    <col min="11010" max="11010" width="10.7109375" style="35" customWidth="1"/>
    <col min="11011" max="11011" width="25.7109375" style="35" customWidth="1"/>
    <col min="11012" max="11013" width="20.7109375" style="35" customWidth="1"/>
    <col min="11014" max="11264" width="9.140625" style="35"/>
    <col min="11265" max="11265" width="10" style="35" customWidth="1"/>
    <col min="11266" max="11266" width="10.7109375" style="35" customWidth="1"/>
    <col min="11267" max="11267" width="25.7109375" style="35" customWidth="1"/>
    <col min="11268" max="11269" width="20.7109375" style="35" customWidth="1"/>
    <col min="11270" max="11520" width="9.140625" style="35"/>
    <col min="11521" max="11521" width="10" style="35" customWidth="1"/>
    <col min="11522" max="11522" width="10.7109375" style="35" customWidth="1"/>
    <col min="11523" max="11523" width="25.7109375" style="35" customWidth="1"/>
    <col min="11524" max="11525" width="20.7109375" style="35" customWidth="1"/>
    <col min="11526" max="11776" width="9.140625" style="35"/>
    <col min="11777" max="11777" width="10" style="35" customWidth="1"/>
    <col min="11778" max="11778" width="10.7109375" style="35" customWidth="1"/>
    <col min="11779" max="11779" width="25.7109375" style="35" customWidth="1"/>
    <col min="11780" max="11781" width="20.7109375" style="35" customWidth="1"/>
    <col min="11782" max="12032" width="9.140625" style="35"/>
    <col min="12033" max="12033" width="10" style="35" customWidth="1"/>
    <col min="12034" max="12034" width="10.7109375" style="35" customWidth="1"/>
    <col min="12035" max="12035" width="25.7109375" style="35" customWidth="1"/>
    <col min="12036" max="12037" width="20.7109375" style="35" customWidth="1"/>
    <col min="12038" max="12288" width="9.140625" style="35"/>
    <col min="12289" max="12289" width="10" style="35" customWidth="1"/>
    <col min="12290" max="12290" width="10.7109375" style="35" customWidth="1"/>
    <col min="12291" max="12291" width="25.7109375" style="35" customWidth="1"/>
    <col min="12292" max="12293" width="20.7109375" style="35" customWidth="1"/>
    <col min="12294" max="12544" width="9.140625" style="35"/>
    <col min="12545" max="12545" width="10" style="35" customWidth="1"/>
    <col min="12546" max="12546" width="10.7109375" style="35" customWidth="1"/>
    <col min="12547" max="12547" width="25.7109375" style="35" customWidth="1"/>
    <col min="12548" max="12549" width="20.7109375" style="35" customWidth="1"/>
    <col min="12550" max="12800" width="9.140625" style="35"/>
    <col min="12801" max="12801" width="10" style="35" customWidth="1"/>
    <col min="12802" max="12802" width="10.7109375" style="35" customWidth="1"/>
    <col min="12803" max="12803" width="25.7109375" style="35" customWidth="1"/>
    <col min="12804" max="12805" width="20.7109375" style="35" customWidth="1"/>
    <col min="12806" max="13056" width="9.140625" style="35"/>
    <col min="13057" max="13057" width="10" style="35" customWidth="1"/>
    <col min="13058" max="13058" width="10.7109375" style="35" customWidth="1"/>
    <col min="13059" max="13059" width="25.7109375" style="35" customWidth="1"/>
    <col min="13060" max="13061" width="20.7109375" style="35" customWidth="1"/>
    <col min="13062" max="13312" width="9.140625" style="35"/>
    <col min="13313" max="13313" width="10" style="35" customWidth="1"/>
    <col min="13314" max="13314" width="10.7109375" style="35" customWidth="1"/>
    <col min="13315" max="13315" width="25.7109375" style="35" customWidth="1"/>
    <col min="13316" max="13317" width="20.7109375" style="35" customWidth="1"/>
    <col min="13318" max="13568" width="9.140625" style="35"/>
    <col min="13569" max="13569" width="10" style="35" customWidth="1"/>
    <col min="13570" max="13570" width="10.7109375" style="35" customWidth="1"/>
    <col min="13571" max="13571" width="25.7109375" style="35" customWidth="1"/>
    <col min="13572" max="13573" width="20.7109375" style="35" customWidth="1"/>
    <col min="13574" max="13824" width="9.140625" style="35"/>
    <col min="13825" max="13825" width="10" style="35" customWidth="1"/>
    <col min="13826" max="13826" width="10.7109375" style="35" customWidth="1"/>
    <col min="13827" max="13827" width="25.7109375" style="35" customWidth="1"/>
    <col min="13828" max="13829" width="20.7109375" style="35" customWidth="1"/>
    <col min="13830" max="14080" width="9.140625" style="35"/>
    <col min="14081" max="14081" width="10" style="35" customWidth="1"/>
    <col min="14082" max="14082" width="10.7109375" style="35" customWidth="1"/>
    <col min="14083" max="14083" width="25.7109375" style="35" customWidth="1"/>
    <col min="14084" max="14085" width="20.7109375" style="35" customWidth="1"/>
    <col min="14086" max="14336" width="9.140625" style="35"/>
    <col min="14337" max="14337" width="10" style="35" customWidth="1"/>
    <col min="14338" max="14338" width="10.7109375" style="35" customWidth="1"/>
    <col min="14339" max="14339" width="25.7109375" style="35" customWidth="1"/>
    <col min="14340" max="14341" width="20.7109375" style="35" customWidth="1"/>
    <col min="14342" max="14592" width="9.140625" style="35"/>
    <col min="14593" max="14593" width="10" style="35" customWidth="1"/>
    <col min="14594" max="14594" width="10.7109375" style="35" customWidth="1"/>
    <col min="14595" max="14595" width="25.7109375" style="35" customWidth="1"/>
    <col min="14596" max="14597" width="20.7109375" style="35" customWidth="1"/>
    <col min="14598" max="14848" width="9.140625" style="35"/>
    <col min="14849" max="14849" width="10" style="35" customWidth="1"/>
    <col min="14850" max="14850" width="10.7109375" style="35" customWidth="1"/>
    <col min="14851" max="14851" width="25.7109375" style="35" customWidth="1"/>
    <col min="14852" max="14853" width="20.7109375" style="35" customWidth="1"/>
    <col min="14854" max="15104" width="9.140625" style="35"/>
    <col min="15105" max="15105" width="10" style="35" customWidth="1"/>
    <col min="15106" max="15106" width="10.7109375" style="35" customWidth="1"/>
    <col min="15107" max="15107" width="25.7109375" style="35" customWidth="1"/>
    <col min="15108" max="15109" width="20.7109375" style="35" customWidth="1"/>
    <col min="15110" max="15360" width="9.140625" style="35"/>
    <col min="15361" max="15361" width="10" style="35" customWidth="1"/>
    <col min="15362" max="15362" width="10.7109375" style="35" customWidth="1"/>
    <col min="15363" max="15363" width="25.7109375" style="35" customWidth="1"/>
    <col min="15364" max="15365" width="20.7109375" style="35" customWidth="1"/>
    <col min="15366" max="15616" width="9.140625" style="35"/>
    <col min="15617" max="15617" width="10" style="35" customWidth="1"/>
    <col min="15618" max="15618" width="10.7109375" style="35" customWidth="1"/>
    <col min="15619" max="15619" width="25.7109375" style="35" customWidth="1"/>
    <col min="15620" max="15621" width="20.7109375" style="35" customWidth="1"/>
    <col min="15622" max="15872" width="9.140625" style="35"/>
    <col min="15873" max="15873" width="10" style="35" customWidth="1"/>
    <col min="15874" max="15874" width="10.7109375" style="35" customWidth="1"/>
    <col min="15875" max="15875" width="25.7109375" style="35" customWidth="1"/>
    <col min="15876" max="15877" width="20.7109375" style="35" customWidth="1"/>
    <col min="15878" max="16128" width="9.140625" style="35"/>
    <col min="16129" max="16129" width="10" style="35" customWidth="1"/>
    <col min="16130" max="16130" width="10.7109375" style="35" customWidth="1"/>
    <col min="16131" max="16131" width="25.7109375" style="35" customWidth="1"/>
    <col min="16132" max="16133" width="20.7109375" style="35" customWidth="1"/>
    <col min="16134" max="16384" width="9.140625" style="35"/>
  </cols>
  <sheetData>
    <row r="1" spans="1:8" ht="13.5" customHeight="1" x14ac:dyDescent="0.25">
      <c r="A1" s="590"/>
      <c r="B1" s="590"/>
      <c r="C1" s="590"/>
      <c r="D1" s="590"/>
      <c r="E1" s="590"/>
      <c r="F1" s="34"/>
      <c r="G1" s="34"/>
      <c r="H1" s="34"/>
    </row>
    <row r="2" spans="1:8" ht="13.5" customHeight="1" x14ac:dyDescent="0.25">
      <c r="A2" s="591"/>
      <c r="B2" s="591"/>
      <c r="C2" s="591"/>
      <c r="D2" s="591"/>
      <c r="E2" s="591"/>
      <c r="F2" s="36"/>
      <c r="G2" s="36"/>
      <c r="H2" s="36"/>
    </row>
    <row r="3" spans="1:8" ht="13.5" customHeight="1" x14ac:dyDescent="0.25">
      <c r="A3" s="592"/>
      <c r="B3" s="592"/>
      <c r="C3" s="592"/>
      <c r="D3" s="592"/>
      <c r="E3" s="592"/>
      <c r="F3" s="37"/>
      <c r="G3" s="37"/>
      <c r="H3" s="37"/>
    </row>
    <row r="4" spans="1:8" ht="13.5" customHeight="1" x14ac:dyDescent="0.25">
      <c r="A4" s="593"/>
      <c r="B4" s="593"/>
      <c r="C4" s="593"/>
      <c r="D4" s="593"/>
      <c r="E4" s="593"/>
      <c r="F4" s="38"/>
      <c r="G4" s="38"/>
      <c r="H4" s="38"/>
    </row>
    <row r="9" spans="1:8" ht="26.1" customHeight="1" x14ac:dyDescent="0.25">
      <c r="A9" s="594" t="s">
        <v>113</v>
      </c>
      <c r="B9" s="594"/>
      <c r="C9" s="594"/>
      <c r="D9" s="594"/>
      <c r="E9" s="594"/>
      <c r="F9" s="39"/>
      <c r="G9" s="39"/>
      <c r="H9" s="39"/>
    </row>
    <row r="10" spans="1:8" ht="13.5" customHeight="1" x14ac:dyDescent="0.25">
      <c r="A10" s="589"/>
      <c r="B10" s="589"/>
      <c r="C10" s="589"/>
      <c r="D10" s="589"/>
      <c r="E10" s="589"/>
      <c r="F10" s="40"/>
      <c r="G10" s="40"/>
      <c r="H10" s="39"/>
    </row>
    <row r="11" spans="1:8" ht="13.5" customHeight="1" x14ac:dyDescent="0.25">
      <c r="A11" s="41"/>
      <c r="B11" s="41"/>
      <c r="C11" s="41"/>
      <c r="D11" s="41"/>
      <c r="E11" s="41"/>
      <c r="F11" s="40"/>
      <c r="G11" s="40"/>
      <c r="H11" s="39"/>
    </row>
    <row r="12" spans="1:8" ht="13.5" customHeight="1" x14ac:dyDescent="0.25">
      <c r="A12" s="587" t="s">
        <v>72</v>
      </c>
      <c r="B12" s="587"/>
      <c r="C12" s="588"/>
      <c r="D12" s="588"/>
      <c r="E12" s="588"/>
      <c r="F12" s="43"/>
      <c r="G12" s="43"/>
      <c r="H12" s="39"/>
    </row>
    <row r="13" spans="1:8" ht="13.5" customHeight="1" x14ac:dyDescent="0.25">
      <c r="A13" s="587" t="s">
        <v>73</v>
      </c>
      <c r="B13" s="587"/>
      <c r="C13" s="588"/>
      <c r="D13" s="588"/>
      <c r="E13" s="588"/>
      <c r="F13" s="43"/>
      <c r="G13" s="43"/>
      <c r="H13" s="39"/>
    </row>
    <row r="14" spans="1:8" ht="13.5" customHeight="1" x14ac:dyDescent="0.25">
      <c r="A14" s="587" t="s">
        <v>74</v>
      </c>
      <c r="B14" s="587"/>
      <c r="C14" s="588"/>
      <c r="D14" s="588"/>
      <c r="E14" s="588"/>
      <c r="F14" s="43"/>
      <c r="G14" s="43"/>
      <c r="H14" s="39"/>
    </row>
    <row r="15" spans="1:8" ht="13.5" customHeight="1" x14ac:dyDescent="0.25">
      <c r="A15" s="42"/>
      <c r="B15" s="42"/>
      <c r="C15" s="44"/>
      <c r="D15" s="44"/>
      <c r="E15" s="44"/>
      <c r="F15" s="43"/>
      <c r="G15" s="43"/>
      <c r="H15" s="39"/>
    </row>
    <row r="16" spans="1:8" ht="13.5" customHeight="1" x14ac:dyDescent="0.25">
      <c r="A16" s="41"/>
      <c r="B16" s="41"/>
      <c r="C16" s="41"/>
      <c r="D16" s="41"/>
      <c r="E16" s="41"/>
      <c r="F16" s="40"/>
      <c r="G16" s="40"/>
      <c r="H16" s="39"/>
    </row>
    <row r="17" spans="1:5" ht="26.1" customHeight="1" x14ac:dyDescent="0.25">
      <c r="A17" s="64" t="s">
        <v>75</v>
      </c>
      <c r="B17" s="586" t="s">
        <v>114</v>
      </c>
      <c r="C17" s="586"/>
      <c r="D17" s="66" t="s">
        <v>115</v>
      </c>
      <c r="E17" s="65" t="s">
        <v>76</v>
      </c>
    </row>
    <row r="18" spans="1:5" ht="13.5" customHeight="1" x14ac:dyDescent="0.25">
      <c r="A18" s="47" t="s">
        <v>77</v>
      </c>
      <c r="B18" s="48" t="s">
        <v>116</v>
      </c>
      <c r="C18" s="48"/>
      <c r="D18" s="67">
        <v>1000</v>
      </c>
      <c r="E18" s="68">
        <f t="shared" ref="E18:E22" si="0">D18/8</f>
        <v>125</v>
      </c>
    </row>
    <row r="19" spans="1:5" ht="13.5" customHeight="1" x14ac:dyDescent="0.25">
      <c r="A19" s="47" t="s">
        <v>79</v>
      </c>
      <c r="B19" s="48" t="s">
        <v>117</v>
      </c>
      <c r="C19" s="48"/>
      <c r="D19" s="67">
        <v>700</v>
      </c>
      <c r="E19" s="68">
        <f t="shared" si="0"/>
        <v>87.5</v>
      </c>
    </row>
    <row r="20" spans="1:5" ht="13.5" customHeight="1" x14ac:dyDescent="0.25">
      <c r="A20" s="47" t="s">
        <v>81</v>
      </c>
      <c r="B20" s="57" t="s">
        <v>118</v>
      </c>
      <c r="C20" s="69"/>
      <c r="D20" s="67">
        <v>550</v>
      </c>
      <c r="E20" s="68">
        <f t="shared" si="0"/>
        <v>68.75</v>
      </c>
    </row>
    <row r="21" spans="1:5" ht="13.5" customHeight="1" x14ac:dyDescent="0.25">
      <c r="A21" s="47" t="s">
        <v>81</v>
      </c>
      <c r="B21" s="48" t="s">
        <v>119</v>
      </c>
      <c r="C21" s="48"/>
      <c r="D21" s="67">
        <v>700</v>
      </c>
      <c r="E21" s="68">
        <f t="shared" si="0"/>
        <v>87.5</v>
      </c>
    </row>
    <row r="22" spans="1:5" ht="13.5" customHeight="1" x14ac:dyDescent="0.25">
      <c r="A22" s="47" t="s">
        <v>83</v>
      </c>
      <c r="B22" s="57" t="s">
        <v>120</v>
      </c>
      <c r="C22" s="69"/>
      <c r="D22" s="67">
        <v>500</v>
      </c>
      <c r="E22" s="68">
        <f t="shared" si="0"/>
        <v>62.5</v>
      </c>
    </row>
  </sheetData>
  <mergeCells count="13">
    <mergeCell ref="A10:E10"/>
    <mergeCell ref="A1:E1"/>
    <mergeCell ref="A2:E2"/>
    <mergeCell ref="A3:E3"/>
    <mergeCell ref="A4:E4"/>
    <mergeCell ref="A9:E9"/>
    <mergeCell ref="B17:C17"/>
    <mergeCell ref="A12:B12"/>
    <mergeCell ref="C12:E12"/>
    <mergeCell ref="A13:B13"/>
    <mergeCell ref="C13:E13"/>
    <mergeCell ref="A14:B14"/>
    <mergeCell ref="C14:E14"/>
  </mergeCells>
  <printOptions horizontalCentered="1"/>
  <pageMargins left="0.19685039370078741" right="0.19685039370078741" top="1.3385826771653544" bottom="0.39370078740157483" header="0.31496062992125984" footer="0.3937007874015748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0EC61-55F4-476F-98F0-90F545DA664B}">
  <sheetPr>
    <tabColor rgb="FF000000"/>
  </sheetPr>
  <dimension ref="A1:N560"/>
  <sheetViews>
    <sheetView topLeftCell="A10" workbookViewId="0">
      <selection activeCell="K45" sqref="K45"/>
    </sheetView>
  </sheetViews>
  <sheetFormatPr defaultColWidth="8.7109375" defaultRowHeight="12.75" x14ac:dyDescent="0.2"/>
  <cols>
    <col min="1" max="1" width="11.7109375" style="146" customWidth="1"/>
    <col min="2" max="2" width="43" style="146" customWidth="1"/>
    <col min="3" max="3" width="11.7109375" style="146" customWidth="1"/>
    <col min="4" max="4" width="0" style="146" hidden="1" customWidth="1"/>
    <col min="5" max="5" width="14.85546875" style="146" customWidth="1"/>
    <col min="6" max="6" width="14.85546875" style="146" hidden="1" customWidth="1"/>
    <col min="7" max="7" width="8.7109375" style="139" hidden="1" customWidth="1"/>
    <col min="8" max="10" width="8.7109375" style="146"/>
    <col min="11" max="11" width="11.28515625" style="146" bestFit="1" customWidth="1"/>
    <col min="12" max="12" width="10.28515625" style="146" bestFit="1" customWidth="1"/>
    <col min="13" max="16384" width="8.7109375" style="146"/>
  </cols>
  <sheetData>
    <row r="1" spans="1:14" s="139" customFormat="1" ht="14.25" x14ac:dyDescent="0.2">
      <c r="A1" s="603"/>
      <c r="B1" s="603"/>
      <c r="C1" s="603"/>
      <c r="D1" s="603"/>
      <c r="E1" s="603"/>
      <c r="F1" s="603"/>
      <c r="H1" s="146"/>
      <c r="I1" s="146"/>
      <c r="J1" s="146"/>
      <c r="K1" s="146"/>
      <c r="L1" s="146"/>
      <c r="M1" s="146"/>
      <c r="N1" s="146"/>
    </row>
    <row r="2" spans="1:14" s="139" customFormat="1" ht="14.25" x14ac:dyDescent="0.2">
      <c r="A2" s="140"/>
      <c r="B2" s="138"/>
      <c r="C2" s="138"/>
      <c r="D2" s="138"/>
      <c r="E2" s="138"/>
      <c r="F2" s="138"/>
      <c r="H2" s="146"/>
      <c r="I2" s="146"/>
      <c r="J2" s="146"/>
      <c r="K2" s="146"/>
      <c r="L2" s="146"/>
      <c r="M2" s="146"/>
      <c r="N2" s="146"/>
    </row>
    <row r="3" spans="1:14" s="139" customFormat="1" ht="14.25" x14ac:dyDescent="0.2">
      <c r="A3" s="140"/>
      <c r="B3" s="138"/>
      <c r="C3" s="138"/>
      <c r="D3" s="138"/>
      <c r="E3" s="138"/>
      <c r="F3" s="138"/>
      <c r="H3" s="146"/>
      <c r="I3" s="146"/>
      <c r="J3" s="146"/>
      <c r="K3" s="146"/>
      <c r="L3" s="146"/>
      <c r="M3" s="146"/>
      <c r="N3" s="146"/>
    </row>
    <row r="4" spans="1:14" s="139" customFormat="1" ht="24.75" x14ac:dyDescent="0.2">
      <c r="A4" s="604" t="s">
        <v>307</v>
      </c>
      <c r="B4" s="605"/>
      <c r="C4" s="605"/>
      <c r="D4" s="605"/>
      <c r="E4" s="605"/>
      <c r="F4" s="605"/>
      <c r="H4" s="146"/>
      <c r="I4" s="146"/>
      <c r="J4" s="146"/>
      <c r="K4" s="146"/>
      <c r="L4" s="146"/>
      <c r="M4" s="146"/>
      <c r="N4" s="146"/>
    </row>
    <row r="5" spans="1:14" s="139" customFormat="1" ht="18" x14ac:dyDescent="0.2">
      <c r="A5" s="606">
        <v>2021</v>
      </c>
      <c r="B5" s="606"/>
      <c r="C5" s="606"/>
      <c r="D5" s="606"/>
      <c r="E5" s="606"/>
      <c r="F5" s="606"/>
      <c r="H5" s="146"/>
      <c r="I5" s="146"/>
      <c r="J5" s="146"/>
      <c r="K5" s="146"/>
      <c r="L5" s="146"/>
      <c r="M5" s="146"/>
      <c r="N5" s="146"/>
    </row>
    <row r="6" spans="1:14" s="139" customFormat="1" ht="14.25" x14ac:dyDescent="0.2">
      <c r="A6" s="140"/>
      <c r="B6" s="138"/>
      <c r="C6" s="138"/>
      <c r="D6" s="138"/>
      <c r="E6" s="138"/>
      <c r="F6" s="138"/>
      <c r="H6" s="146"/>
      <c r="I6" s="146"/>
      <c r="J6" s="146"/>
      <c r="K6" s="146"/>
      <c r="L6" s="146"/>
      <c r="M6" s="146"/>
      <c r="N6" s="146"/>
    </row>
    <row r="7" spans="1:14" s="139" customFormat="1" ht="14.25" x14ac:dyDescent="0.2">
      <c r="A7" s="607"/>
      <c r="B7" s="607"/>
      <c r="C7" s="607"/>
      <c r="D7" s="607"/>
      <c r="E7" s="607"/>
      <c r="F7" s="607"/>
      <c r="H7" s="146"/>
      <c r="I7" s="146"/>
      <c r="J7" s="146"/>
      <c r="K7" s="146"/>
      <c r="L7" s="146"/>
      <c r="M7" s="146"/>
      <c r="N7" s="146"/>
    </row>
    <row r="8" spans="1:14" s="139" customFormat="1" ht="14.25" x14ac:dyDescent="0.2">
      <c r="A8" s="141" t="s">
        <v>308</v>
      </c>
      <c r="B8" s="142"/>
      <c r="C8" s="142"/>
      <c r="D8" s="142"/>
      <c r="E8" s="608" t="s">
        <v>309</v>
      </c>
      <c r="F8" s="609" t="s">
        <v>310</v>
      </c>
      <c r="H8" s="146"/>
      <c r="I8" s="146"/>
      <c r="J8" s="146"/>
      <c r="K8" s="146"/>
      <c r="L8" s="146"/>
      <c r="M8" s="146"/>
      <c r="N8" s="146"/>
    </row>
    <row r="9" spans="1:14" s="139" customFormat="1" ht="14.25" x14ac:dyDescent="0.2">
      <c r="A9" s="141" t="s">
        <v>311</v>
      </c>
      <c r="B9" s="142"/>
      <c r="C9" s="142"/>
      <c r="D9" s="142"/>
      <c r="E9" s="608"/>
      <c r="F9" s="609"/>
      <c r="H9" s="146"/>
      <c r="I9" s="146"/>
      <c r="J9" s="146"/>
      <c r="K9" s="146"/>
      <c r="L9" s="146"/>
      <c r="M9" s="146"/>
      <c r="N9" s="146"/>
    </row>
    <row r="10" spans="1:14" s="139" customFormat="1" ht="14.25" x14ac:dyDescent="0.2">
      <c r="A10" s="141" t="s">
        <v>312</v>
      </c>
      <c r="B10" s="142"/>
      <c r="C10" s="142"/>
      <c r="D10" s="142"/>
      <c r="E10" s="608"/>
      <c r="F10" s="609"/>
      <c r="H10" s="146"/>
      <c r="I10" s="146"/>
      <c r="J10" s="146"/>
      <c r="K10" s="146"/>
      <c r="L10" s="146"/>
      <c r="M10" s="146"/>
      <c r="N10" s="146"/>
    </row>
    <row r="11" spans="1:14" s="139" customFormat="1" ht="14.25" x14ac:dyDescent="0.2">
      <c r="A11" s="141" t="s">
        <v>313</v>
      </c>
      <c r="B11" s="142"/>
      <c r="C11" s="142"/>
      <c r="D11" s="142"/>
      <c r="E11" s="608"/>
      <c r="F11" s="609"/>
      <c r="H11" s="146"/>
      <c r="I11" s="146"/>
      <c r="J11" s="146"/>
      <c r="K11" s="146"/>
      <c r="L11" s="146"/>
      <c r="M11" s="146"/>
      <c r="N11" s="146"/>
    </row>
    <row r="12" spans="1:14" s="139" customFormat="1" ht="14.25" x14ac:dyDescent="0.2">
      <c r="A12" s="143"/>
      <c r="B12" s="144"/>
      <c r="C12" s="144"/>
      <c r="D12" s="144"/>
      <c r="E12" s="608"/>
      <c r="F12" s="609"/>
      <c r="H12" s="146"/>
      <c r="I12" s="146"/>
      <c r="J12" s="146"/>
      <c r="K12" s="146"/>
      <c r="L12" s="146"/>
      <c r="M12" s="146"/>
      <c r="N12" s="146"/>
    </row>
    <row r="13" spans="1:14" ht="12.75" customHeight="1" x14ac:dyDescent="0.2">
      <c r="A13" s="595" t="s">
        <v>122</v>
      </c>
      <c r="B13" s="597" t="s">
        <v>123</v>
      </c>
      <c r="C13" s="597" t="s">
        <v>127</v>
      </c>
      <c r="D13" s="599"/>
      <c r="E13" s="601" t="s">
        <v>307</v>
      </c>
      <c r="F13" s="145"/>
    </row>
    <row r="14" spans="1:14" ht="12.75" customHeight="1" x14ac:dyDescent="0.2">
      <c r="A14" s="596"/>
      <c r="B14" s="598"/>
      <c r="C14" s="598"/>
      <c r="D14" s="600"/>
      <c r="E14" s="602"/>
      <c r="F14" s="147"/>
    </row>
    <row r="15" spans="1:14" ht="15" customHeight="1" x14ac:dyDescent="0.2">
      <c r="A15" s="148">
        <v>1</v>
      </c>
      <c r="B15" s="149" t="s">
        <v>150</v>
      </c>
      <c r="C15" s="150"/>
      <c r="D15" s="150"/>
      <c r="E15" s="151"/>
      <c r="F15" s="152"/>
    </row>
    <row r="16" spans="1:14" ht="15.75" x14ac:dyDescent="0.25">
      <c r="A16" s="153">
        <v>1.01</v>
      </c>
      <c r="B16" s="154" t="s">
        <v>152</v>
      </c>
      <c r="C16" s="155" t="s">
        <v>153</v>
      </c>
      <c r="D16" s="156"/>
      <c r="E16" s="157"/>
      <c r="F16" s="158">
        <v>75</v>
      </c>
      <c r="G16" s="139" t="e">
        <f>F16/E16</f>
        <v>#DIV/0!</v>
      </c>
      <c r="K16" s="159"/>
      <c r="L16" s="159"/>
      <c r="M16" s="160"/>
      <c r="N16" s="160"/>
    </row>
    <row r="17" spans="1:14" ht="15.75" x14ac:dyDescent="0.25">
      <c r="A17" s="153">
        <v>1.02</v>
      </c>
      <c r="B17" s="154" t="s">
        <v>155</v>
      </c>
      <c r="C17" s="155" t="s">
        <v>314</v>
      </c>
      <c r="D17" s="156"/>
      <c r="E17" s="157"/>
      <c r="F17" s="158">
        <v>345</v>
      </c>
      <c r="G17" s="139" t="e">
        <f t="shared" ref="G17:G80" si="0">F17/E17</f>
        <v>#DIV/0!</v>
      </c>
      <c r="K17" s="159"/>
      <c r="L17" s="159"/>
      <c r="M17" s="160"/>
      <c r="N17" s="160"/>
    </row>
    <row r="18" spans="1:14" ht="15.75" x14ac:dyDescent="0.25">
      <c r="A18" s="153">
        <v>1.03</v>
      </c>
      <c r="B18" s="154" t="s">
        <v>315</v>
      </c>
      <c r="C18" s="155" t="s">
        <v>314</v>
      </c>
      <c r="D18" s="156"/>
      <c r="E18" s="157"/>
      <c r="F18" s="158">
        <v>275</v>
      </c>
      <c r="G18" s="139" t="e">
        <f t="shared" si="0"/>
        <v>#DIV/0!</v>
      </c>
      <c r="K18" s="159"/>
      <c r="L18" s="159"/>
      <c r="M18" s="160"/>
      <c r="N18" s="160"/>
    </row>
    <row r="19" spans="1:14" ht="15.75" x14ac:dyDescent="0.25">
      <c r="A19" s="153">
        <v>1.04</v>
      </c>
      <c r="B19" s="154" t="s">
        <v>160</v>
      </c>
      <c r="C19" s="155" t="s">
        <v>314</v>
      </c>
      <c r="D19" s="156"/>
      <c r="E19" s="161">
        <v>700</v>
      </c>
      <c r="F19" s="158">
        <v>450</v>
      </c>
      <c r="G19" s="139">
        <f t="shared" si="0"/>
        <v>0.6428571428571429</v>
      </c>
      <c r="K19" s="159"/>
      <c r="L19" s="159"/>
      <c r="M19" s="160"/>
      <c r="N19" s="160"/>
    </row>
    <row r="20" spans="1:14" ht="15.75" x14ac:dyDescent="0.25">
      <c r="A20" s="153">
        <v>1.05</v>
      </c>
      <c r="B20" s="154" t="s">
        <v>316</v>
      </c>
      <c r="C20" s="155" t="s">
        <v>314</v>
      </c>
      <c r="D20" s="156"/>
      <c r="E20" s="161">
        <v>150</v>
      </c>
      <c r="F20" s="158">
        <v>82.5</v>
      </c>
      <c r="G20" s="139">
        <f t="shared" si="0"/>
        <v>0.55000000000000004</v>
      </c>
      <c r="K20" s="159"/>
      <c r="L20" s="159"/>
      <c r="M20" s="160"/>
      <c r="N20" s="160"/>
    </row>
    <row r="21" spans="1:14" ht="15.75" x14ac:dyDescent="0.25">
      <c r="A21" s="153">
        <v>1.06</v>
      </c>
      <c r="B21" s="154" t="s">
        <v>165</v>
      </c>
      <c r="C21" s="155" t="s">
        <v>195</v>
      </c>
      <c r="D21" s="156"/>
      <c r="E21" s="161">
        <v>15</v>
      </c>
      <c r="F21" s="158">
        <v>75</v>
      </c>
      <c r="G21" s="139">
        <f t="shared" si="0"/>
        <v>5</v>
      </c>
      <c r="K21" s="159"/>
      <c r="L21" s="159"/>
      <c r="M21" s="160"/>
      <c r="N21" s="160"/>
    </row>
    <row r="22" spans="1:14" ht="15.75" x14ac:dyDescent="0.25">
      <c r="A22" s="148">
        <v>2</v>
      </c>
      <c r="B22" s="149" t="s">
        <v>317</v>
      </c>
      <c r="C22" s="150"/>
      <c r="D22" s="162"/>
      <c r="E22" s="163"/>
      <c r="F22" s="158"/>
      <c r="G22" s="139" t="e">
        <f t="shared" si="0"/>
        <v>#DIV/0!</v>
      </c>
      <c r="K22" s="159"/>
      <c r="L22" s="159"/>
      <c r="M22" s="160"/>
      <c r="N22" s="160"/>
    </row>
    <row r="23" spans="1:14" ht="15.75" x14ac:dyDescent="0.25">
      <c r="A23" s="153">
        <v>2.0099999999999998</v>
      </c>
      <c r="B23" s="164" t="s">
        <v>169</v>
      </c>
      <c r="C23" s="165" t="s">
        <v>314</v>
      </c>
      <c r="D23" s="156"/>
      <c r="E23" s="157"/>
      <c r="F23" s="166">
        <v>500</v>
      </c>
      <c r="G23" s="139" t="e">
        <f t="shared" si="0"/>
        <v>#DIV/0!</v>
      </c>
      <c r="K23" s="159"/>
      <c r="L23" s="159"/>
      <c r="M23" s="160"/>
      <c r="N23" s="160"/>
    </row>
    <row r="24" spans="1:14" ht="15.75" x14ac:dyDescent="0.25">
      <c r="A24" s="153">
        <v>2.02</v>
      </c>
      <c r="B24" s="154" t="s">
        <v>318</v>
      </c>
      <c r="C24" s="155" t="s">
        <v>319</v>
      </c>
      <c r="D24" s="156"/>
      <c r="E24" s="161">
        <v>225</v>
      </c>
      <c r="F24" s="166">
        <v>72</v>
      </c>
      <c r="G24" s="139">
        <f t="shared" si="0"/>
        <v>0.32</v>
      </c>
      <c r="K24" s="159"/>
      <c r="L24" s="159"/>
      <c r="M24" s="160"/>
      <c r="N24" s="160"/>
    </row>
    <row r="25" spans="1:14" ht="15.75" x14ac:dyDescent="0.25">
      <c r="A25" s="153">
        <v>2.0299999999999998</v>
      </c>
      <c r="B25" s="154" t="s">
        <v>320</v>
      </c>
      <c r="C25" s="155" t="s">
        <v>314</v>
      </c>
      <c r="D25" s="156"/>
      <c r="E25" s="161">
        <v>1495</v>
      </c>
      <c r="F25" s="166">
        <v>720</v>
      </c>
      <c r="G25" s="139">
        <f t="shared" si="0"/>
        <v>0.48160535117056857</v>
      </c>
      <c r="K25" s="159"/>
      <c r="L25" s="159"/>
      <c r="M25" s="160"/>
      <c r="N25" s="160"/>
    </row>
    <row r="26" spans="1:14" ht="15.75" x14ac:dyDescent="0.25">
      <c r="A26" s="153">
        <v>2.04</v>
      </c>
      <c r="B26" s="154" t="s">
        <v>321</v>
      </c>
      <c r="C26" s="155" t="s">
        <v>314</v>
      </c>
      <c r="D26" s="156"/>
      <c r="E26" s="161">
        <v>1050</v>
      </c>
      <c r="F26" s="166">
        <v>450</v>
      </c>
      <c r="G26" s="139">
        <f t="shared" si="0"/>
        <v>0.42857142857142855</v>
      </c>
      <c r="K26" s="159"/>
      <c r="L26" s="159"/>
      <c r="M26" s="160"/>
      <c r="N26" s="160"/>
    </row>
    <row r="27" spans="1:14" ht="15.75" x14ac:dyDescent="0.25">
      <c r="A27" s="153">
        <v>2.0499999999999998</v>
      </c>
      <c r="B27" s="154" t="s">
        <v>322</v>
      </c>
      <c r="C27" s="155" t="s">
        <v>314</v>
      </c>
      <c r="D27" s="156"/>
      <c r="E27" s="161">
        <v>1052</v>
      </c>
      <c r="F27" s="166">
        <v>360</v>
      </c>
      <c r="G27" s="139">
        <f t="shared" si="0"/>
        <v>0.34220532319391633</v>
      </c>
      <c r="K27" s="159"/>
      <c r="L27" s="159"/>
      <c r="M27" s="160"/>
      <c r="N27" s="160"/>
    </row>
    <row r="28" spans="1:14" ht="15.75" x14ac:dyDescent="0.25">
      <c r="A28" s="148">
        <v>3</v>
      </c>
      <c r="B28" s="149" t="s">
        <v>184</v>
      </c>
      <c r="C28" s="150"/>
      <c r="D28" s="162"/>
      <c r="E28" s="163"/>
      <c r="F28" s="166"/>
      <c r="G28" s="139" t="e">
        <f t="shared" si="0"/>
        <v>#DIV/0!</v>
      </c>
      <c r="K28" s="159"/>
      <c r="L28" s="159"/>
      <c r="M28" s="160"/>
      <c r="N28" s="160"/>
    </row>
    <row r="29" spans="1:14" ht="15.75" x14ac:dyDescent="0.25">
      <c r="A29" s="153">
        <v>3.01</v>
      </c>
      <c r="B29" s="167" t="s">
        <v>323</v>
      </c>
      <c r="C29" s="155" t="s">
        <v>187</v>
      </c>
      <c r="D29" s="156"/>
      <c r="E29" s="161">
        <v>63.12</v>
      </c>
      <c r="F29" s="166"/>
      <c r="G29" s="139">
        <f t="shared" si="0"/>
        <v>0</v>
      </c>
      <c r="K29" s="159"/>
      <c r="L29" s="159"/>
      <c r="M29" s="160"/>
      <c r="N29" s="160"/>
    </row>
    <row r="30" spans="1:14" ht="15.75" x14ac:dyDescent="0.25">
      <c r="A30" s="153">
        <v>3.02</v>
      </c>
      <c r="B30" s="168" t="s">
        <v>324</v>
      </c>
      <c r="C30" s="155" t="s">
        <v>42</v>
      </c>
      <c r="D30" s="156"/>
      <c r="E30" s="161">
        <v>597</v>
      </c>
      <c r="F30" s="166"/>
      <c r="G30" s="139">
        <f t="shared" si="0"/>
        <v>0</v>
      </c>
      <c r="K30" s="159"/>
      <c r="L30" s="159"/>
      <c r="M30" s="160"/>
      <c r="N30" s="160"/>
    </row>
    <row r="31" spans="1:14" ht="15.75" x14ac:dyDescent="0.25">
      <c r="A31" s="153">
        <v>3.03</v>
      </c>
      <c r="B31" s="168" t="s">
        <v>325</v>
      </c>
      <c r="C31" s="155" t="s">
        <v>42</v>
      </c>
      <c r="D31" s="156"/>
      <c r="E31" s="161">
        <v>935</v>
      </c>
      <c r="F31" s="166"/>
      <c r="G31" s="139">
        <f t="shared" si="0"/>
        <v>0</v>
      </c>
      <c r="K31" s="159"/>
      <c r="L31" s="159"/>
      <c r="M31" s="160"/>
      <c r="N31" s="160"/>
    </row>
    <row r="32" spans="1:14" ht="15.75" x14ac:dyDescent="0.25">
      <c r="A32" s="153">
        <v>3.04</v>
      </c>
      <c r="B32" s="168" t="s">
        <v>326</v>
      </c>
      <c r="C32" s="155" t="s">
        <v>42</v>
      </c>
      <c r="D32" s="156"/>
      <c r="E32" s="161">
        <v>1460</v>
      </c>
      <c r="F32" s="166"/>
      <c r="G32" s="139">
        <f t="shared" si="0"/>
        <v>0</v>
      </c>
      <c r="K32" s="159"/>
      <c r="L32" s="159"/>
      <c r="M32" s="160"/>
      <c r="N32" s="160"/>
    </row>
    <row r="33" spans="1:14" ht="15.75" x14ac:dyDescent="0.25">
      <c r="A33" s="153">
        <v>3.05</v>
      </c>
      <c r="B33" s="167" t="s">
        <v>327</v>
      </c>
      <c r="C33" s="155" t="s">
        <v>187</v>
      </c>
      <c r="D33" s="156"/>
      <c r="E33" s="161">
        <v>61.38</v>
      </c>
      <c r="F33" s="166"/>
      <c r="G33" s="139">
        <f t="shared" si="0"/>
        <v>0</v>
      </c>
      <c r="K33" s="159"/>
      <c r="L33" s="159"/>
      <c r="M33" s="160"/>
      <c r="N33" s="160"/>
    </row>
    <row r="34" spans="1:14" ht="15.75" x14ac:dyDescent="0.25">
      <c r="A34" s="153">
        <v>3.06</v>
      </c>
      <c r="B34" s="168" t="s">
        <v>324</v>
      </c>
      <c r="C34" s="155" t="s">
        <v>42</v>
      </c>
      <c r="D34" s="156"/>
      <c r="E34" s="161">
        <v>580</v>
      </c>
      <c r="F34" s="166"/>
      <c r="G34" s="139">
        <f t="shared" si="0"/>
        <v>0</v>
      </c>
      <c r="K34" s="159"/>
      <c r="L34" s="159"/>
      <c r="M34" s="160"/>
      <c r="N34" s="160"/>
    </row>
    <row r="35" spans="1:14" ht="15.75" x14ac:dyDescent="0.25">
      <c r="A35" s="153">
        <v>3.07</v>
      </c>
      <c r="B35" s="168" t="s">
        <v>325</v>
      </c>
      <c r="C35" s="155" t="s">
        <v>42</v>
      </c>
      <c r="D35" s="156"/>
      <c r="E35" s="161">
        <v>910</v>
      </c>
      <c r="F35" s="166"/>
      <c r="G35" s="139">
        <f t="shared" si="0"/>
        <v>0</v>
      </c>
      <c r="K35" s="159"/>
      <c r="L35" s="159"/>
      <c r="M35" s="160"/>
      <c r="N35" s="160"/>
    </row>
    <row r="36" spans="1:14" ht="15.75" x14ac:dyDescent="0.25">
      <c r="A36" s="153">
        <v>3.08</v>
      </c>
      <c r="B36" s="168" t="s">
        <v>326</v>
      </c>
      <c r="C36" s="155" t="s">
        <v>42</v>
      </c>
      <c r="D36" s="156"/>
      <c r="E36" s="161">
        <v>1420</v>
      </c>
      <c r="F36" s="166"/>
      <c r="G36" s="139">
        <f t="shared" si="0"/>
        <v>0</v>
      </c>
      <c r="K36" s="159"/>
      <c r="L36" s="159"/>
      <c r="M36" s="160"/>
      <c r="N36" s="160"/>
    </row>
    <row r="37" spans="1:14" ht="15.75" x14ac:dyDescent="0.25">
      <c r="A37" s="153">
        <v>3.09</v>
      </c>
      <c r="B37" s="167" t="s">
        <v>328</v>
      </c>
      <c r="C37" s="155" t="s">
        <v>187</v>
      </c>
      <c r="D37" s="156"/>
      <c r="E37" s="161">
        <v>55.82</v>
      </c>
      <c r="F37" s="166">
        <v>55.82</v>
      </c>
      <c r="G37" s="139">
        <f t="shared" si="0"/>
        <v>1</v>
      </c>
      <c r="K37" s="159"/>
      <c r="L37" s="159"/>
      <c r="M37" s="160"/>
      <c r="N37" s="160"/>
    </row>
    <row r="38" spans="1:14" ht="15.75" x14ac:dyDescent="0.25">
      <c r="A38" s="153">
        <v>3.1</v>
      </c>
      <c r="B38" s="168" t="s">
        <v>329</v>
      </c>
      <c r="C38" s="155" t="s">
        <v>42</v>
      </c>
      <c r="D38" s="156"/>
      <c r="E38" s="161">
        <v>207.66</v>
      </c>
      <c r="F38" s="166"/>
      <c r="G38" s="139">
        <f t="shared" si="0"/>
        <v>0</v>
      </c>
      <c r="K38" s="159"/>
      <c r="L38" s="159"/>
      <c r="M38" s="160"/>
      <c r="N38" s="160"/>
    </row>
    <row r="39" spans="1:14" ht="15.75" x14ac:dyDescent="0.25">
      <c r="A39" s="153">
        <v>3.11</v>
      </c>
      <c r="B39" s="168" t="s">
        <v>330</v>
      </c>
      <c r="C39" s="155" t="s">
        <v>42</v>
      </c>
      <c r="D39" s="156"/>
      <c r="E39" s="161">
        <v>298.08999999999997</v>
      </c>
      <c r="F39" s="166">
        <v>298.08999999999997</v>
      </c>
      <c r="G39" s="139">
        <f t="shared" si="0"/>
        <v>1</v>
      </c>
      <c r="K39" s="159"/>
      <c r="L39" s="159"/>
      <c r="M39" s="160"/>
      <c r="N39" s="160"/>
    </row>
    <row r="40" spans="1:14" ht="15.75" x14ac:dyDescent="0.25">
      <c r="A40" s="153">
        <v>3.12</v>
      </c>
      <c r="B40" s="167" t="s">
        <v>331</v>
      </c>
      <c r="C40" s="155" t="s">
        <v>187</v>
      </c>
      <c r="D40" s="156"/>
      <c r="E40" s="161">
        <v>80</v>
      </c>
      <c r="F40" s="166"/>
      <c r="G40" s="139">
        <f t="shared" si="0"/>
        <v>0</v>
      </c>
      <c r="K40" s="159"/>
      <c r="L40" s="159"/>
      <c r="M40" s="160"/>
      <c r="N40" s="160"/>
    </row>
    <row r="41" spans="1:14" ht="15.75" x14ac:dyDescent="0.25">
      <c r="A41" s="148">
        <v>4</v>
      </c>
      <c r="B41" s="149" t="s">
        <v>188</v>
      </c>
      <c r="C41" s="150"/>
      <c r="D41" s="162"/>
      <c r="E41" s="163"/>
      <c r="F41" s="166"/>
      <c r="G41" s="139" t="e">
        <f t="shared" si="0"/>
        <v>#DIV/0!</v>
      </c>
      <c r="K41" s="159"/>
      <c r="L41" s="159"/>
      <c r="M41" s="160"/>
      <c r="N41" s="160"/>
    </row>
    <row r="42" spans="1:14" ht="15.75" x14ac:dyDescent="0.25">
      <c r="A42" s="153">
        <v>4.01</v>
      </c>
      <c r="B42" s="154" t="s">
        <v>332</v>
      </c>
      <c r="C42" s="155" t="s">
        <v>333</v>
      </c>
      <c r="D42" s="156"/>
      <c r="E42" s="161">
        <v>35</v>
      </c>
      <c r="F42" s="166">
        <v>5.6000000000000005</v>
      </c>
      <c r="G42" s="139">
        <f t="shared" si="0"/>
        <v>0.16</v>
      </c>
      <c r="K42" s="159"/>
      <c r="L42" s="159"/>
      <c r="M42" s="160"/>
      <c r="N42" s="160"/>
    </row>
    <row r="43" spans="1:14" ht="15.75" x14ac:dyDescent="0.25">
      <c r="A43" s="153">
        <v>4.0199999999999996</v>
      </c>
      <c r="B43" s="154" t="s">
        <v>334</v>
      </c>
      <c r="C43" s="155" t="s">
        <v>42</v>
      </c>
      <c r="D43" s="156"/>
      <c r="E43" s="161">
        <v>320</v>
      </c>
      <c r="F43" s="166">
        <v>90</v>
      </c>
      <c r="G43" s="139">
        <f t="shared" si="0"/>
        <v>0.28125</v>
      </c>
      <c r="K43" s="159"/>
      <c r="L43" s="159"/>
      <c r="M43" s="160"/>
      <c r="N43" s="160"/>
    </row>
    <row r="44" spans="1:14" ht="15.75" x14ac:dyDescent="0.25">
      <c r="A44" s="153">
        <v>4.03</v>
      </c>
      <c r="B44" s="164" t="s">
        <v>335</v>
      </c>
      <c r="C44" s="155" t="s">
        <v>42</v>
      </c>
      <c r="D44" s="156"/>
      <c r="E44" s="161">
        <v>550</v>
      </c>
      <c r="F44" s="166">
        <v>187.60000000000002</v>
      </c>
      <c r="G44" s="139">
        <f t="shared" si="0"/>
        <v>0.34109090909090911</v>
      </c>
      <c r="K44" s="159"/>
      <c r="L44" s="159"/>
      <c r="M44" s="160"/>
      <c r="N44" s="160"/>
    </row>
    <row r="45" spans="1:14" ht="15.75" x14ac:dyDescent="0.25">
      <c r="A45" s="153">
        <v>4.04</v>
      </c>
      <c r="B45" s="154" t="s">
        <v>336</v>
      </c>
      <c r="C45" s="155" t="s">
        <v>187</v>
      </c>
      <c r="D45" s="156"/>
      <c r="E45" s="161">
        <v>90</v>
      </c>
      <c r="F45" s="166">
        <v>16</v>
      </c>
      <c r="G45" s="139">
        <f t="shared" si="0"/>
        <v>0.17777777777777778</v>
      </c>
      <c r="K45" s="159"/>
      <c r="L45" s="159"/>
      <c r="M45" s="160"/>
      <c r="N45" s="160"/>
    </row>
    <row r="46" spans="1:14" ht="15.75" x14ac:dyDescent="0.25">
      <c r="A46" s="148">
        <v>5</v>
      </c>
      <c r="B46" s="149" t="s">
        <v>34</v>
      </c>
      <c r="C46" s="150"/>
      <c r="D46" s="162"/>
      <c r="E46" s="163"/>
      <c r="F46" s="166"/>
      <c r="G46" s="139" t="e">
        <f t="shared" si="0"/>
        <v>#DIV/0!</v>
      </c>
      <c r="K46" s="159"/>
      <c r="L46" s="159"/>
      <c r="M46" s="160"/>
      <c r="N46" s="160"/>
    </row>
    <row r="47" spans="1:14" ht="15.75" x14ac:dyDescent="0.25">
      <c r="A47" s="169">
        <v>5.01</v>
      </c>
      <c r="B47" s="168" t="s">
        <v>194</v>
      </c>
      <c r="C47" s="155" t="s">
        <v>153</v>
      </c>
      <c r="D47" s="156"/>
      <c r="E47" s="157"/>
      <c r="F47" s="166">
        <v>450</v>
      </c>
      <c r="G47" s="139" t="e">
        <f t="shared" si="0"/>
        <v>#DIV/0!</v>
      </c>
      <c r="K47" s="159"/>
      <c r="L47" s="159"/>
      <c r="M47" s="160"/>
      <c r="N47" s="160"/>
    </row>
    <row r="48" spans="1:14" ht="15.75" x14ac:dyDescent="0.25">
      <c r="A48" s="169">
        <v>5.0199999999999996</v>
      </c>
      <c r="B48" s="154" t="s">
        <v>337</v>
      </c>
      <c r="C48" s="155" t="s">
        <v>42</v>
      </c>
      <c r="D48" s="156"/>
      <c r="E48" s="161">
        <v>15</v>
      </c>
      <c r="F48" s="166">
        <v>5.3999999999999995</v>
      </c>
      <c r="G48" s="139">
        <f t="shared" si="0"/>
        <v>0.36</v>
      </c>
      <c r="K48" s="159"/>
      <c r="L48" s="159"/>
      <c r="M48" s="160"/>
      <c r="N48" s="160"/>
    </row>
    <row r="49" spans="1:14" ht="15.75" x14ac:dyDescent="0.25">
      <c r="A49" s="169">
        <v>5.03</v>
      </c>
      <c r="B49" s="154" t="s">
        <v>338</v>
      </c>
      <c r="C49" s="155" t="s">
        <v>42</v>
      </c>
      <c r="D49" s="156"/>
      <c r="E49" s="161">
        <v>11</v>
      </c>
      <c r="F49" s="166">
        <v>4.8</v>
      </c>
      <c r="G49" s="139">
        <f t="shared" si="0"/>
        <v>0.43636363636363634</v>
      </c>
      <c r="K49" s="159"/>
      <c r="L49" s="159"/>
      <c r="M49" s="160"/>
      <c r="N49" s="160"/>
    </row>
    <row r="50" spans="1:14" ht="15.75" x14ac:dyDescent="0.25">
      <c r="A50" s="169">
        <v>5.04</v>
      </c>
      <c r="B50" s="154" t="s">
        <v>339</v>
      </c>
      <c r="C50" s="155" t="s">
        <v>187</v>
      </c>
      <c r="D50" s="156"/>
      <c r="E50" s="161">
        <v>55.82</v>
      </c>
      <c r="F50" s="166">
        <v>18.899999999999999</v>
      </c>
      <c r="G50" s="139">
        <f t="shared" si="0"/>
        <v>0.33858831959871011</v>
      </c>
      <c r="K50" s="159"/>
      <c r="L50" s="159"/>
      <c r="M50" s="160"/>
      <c r="N50" s="160"/>
    </row>
    <row r="51" spans="1:14" ht="15.75" x14ac:dyDescent="0.25">
      <c r="A51" s="169">
        <v>5.05</v>
      </c>
      <c r="B51" s="168" t="s">
        <v>340</v>
      </c>
      <c r="C51" s="165" t="s">
        <v>341</v>
      </c>
      <c r="D51" s="156"/>
      <c r="E51" s="161">
        <v>125</v>
      </c>
      <c r="F51" s="166">
        <v>45</v>
      </c>
      <c r="G51" s="139">
        <f t="shared" si="0"/>
        <v>0.36</v>
      </c>
      <c r="K51" s="159"/>
      <c r="L51" s="159"/>
      <c r="M51" s="160"/>
      <c r="N51" s="160"/>
    </row>
    <row r="52" spans="1:14" ht="15.75" x14ac:dyDescent="0.25">
      <c r="A52" s="169">
        <v>5.0599999999999996</v>
      </c>
      <c r="B52" s="170" t="s">
        <v>342</v>
      </c>
      <c r="C52" s="171" t="s">
        <v>42</v>
      </c>
      <c r="D52" s="156"/>
      <c r="E52" s="161">
        <v>30</v>
      </c>
      <c r="F52" s="166">
        <v>13.5</v>
      </c>
      <c r="G52" s="139">
        <f t="shared" si="0"/>
        <v>0.45</v>
      </c>
      <c r="K52" s="159"/>
      <c r="L52" s="159"/>
      <c r="M52" s="160"/>
      <c r="N52" s="160"/>
    </row>
    <row r="53" spans="1:14" ht="15.75" x14ac:dyDescent="0.25">
      <c r="A53" s="148">
        <v>6</v>
      </c>
      <c r="B53" s="149" t="s">
        <v>343</v>
      </c>
      <c r="C53" s="150"/>
      <c r="D53" s="162"/>
      <c r="E53" s="163"/>
      <c r="F53" s="166"/>
      <c r="G53" s="139" t="e">
        <f t="shared" si="0"/>
        <v>#DIV/0!</v>
      </c>
      <c r="K53" s="159"/>
      <c r="L53" s="159"/>
      <c r="M53" s="160"/>
      <c r="N53" s="160"/>
    </row>
    <row r="54" spans="1:14" ht="15.75" x14ac:dyDescent="0.25">
      <c r="A54" s="172">
        <v>6.01</v>
      </c>
      <c r="B54" s="168" t="s">
        <v>206</v>
      </c>
      <c r="C54" s="165" t="s">
        <v>37</v>
      </c>
      <c r="D54" s="156"/>
      <c r="E54" s="157"/>
      <c r="F54" s="166">
        <v>150</v>
      </c>
      <c r="G54" s="139" t="e">
        <f t="shared" si="0"/>
        <v>#DIV/0!</v>
      </c>
      <c r="K54" s="159"/>
      <c r="L54" s="159"/>
      <c r="M54" s="160"/>
      <c r="N54" s="160"/>
    </row>
    <row r="55" spans="1:14" ht="15.75" x14ac:dyDescent="0.25">
      <c r="A55" s="172">
        <v>6.02</v>
      </c>
      <c r="B55" s="164" t="s">
        <v>208</v>
      </c>
      <c r="C55" s="165" t="s">
        <v>153</v>
      </c>
      <c r="D55" s="156"/>
      <c r="E55" s="157"/>
      <c r="F55" s="166">
        <v>30</v>
      </c>
      <c r="G55" s="139" t="e">
        <f t="shared" si="0"/>
        <v>#DIV/0!</v>
      </c>
      <c r="K55" s="159"/>
      <c r="L55" s="159"/>
      <c r="M55" s="160"/>
      <c r="N55" s="160"/>
    </row>
    <row r="56" spans="1:14" ht="15.75" x14ac:dyDescent="0.25">
      <c r="A56" s="172">
        <v>6.03</v>
      </c>
      <c r="B56" s="168" t="s">
        <v>344</v>
      </c>
      <c r="C56" s="165" t="s">
        <v>153</v>
      </c>
      <c r="D56" s="156"/>
      <c r="E56" s="161">
        <v>5500</v>
      </c>
      <c r="F56" s="166">
        <v>343.9153439153439</v>
      </c>
      <c r="G56" s="139">
        <f t="shared" si="0"/>
        <v>6.2530062530062533E-2</v>
      </c>
      <c r="K56" s="159"/>
      <c r="L56" s="159"/>
      <c r="M56" s="160"/>
      <c r="N56" s="160"/>
    </row>
    <row r="57" spans="1:14" ht="57" x14ac:dyDescent="0.25">
      <c r="A57" s="173">
        <v>6.0309999999999997</v>
      </c>
      <c r="B57" s="174" t="s">
        <v>345</v>
      </c>
      <c r="C57" s="175" t="s">
        <v>37</v>
      </c>
      <c r="D57" s="176"/>
      <c r="E57" s="177">
        <v>9450</v>
      </c>
      <c r="F57" s="178">
        <v>850</v>
      </c>
      <c r="G57" s="139">
        <f t="shared" si="0"/>
        <v>8.9947089947089942E-2</v>
      </c>
      <c r="K57" s="159"/>
      <c r="L57" s="159"/>
      <c r="M57" s="160"/>
      <c r="N57" s="160"/>
    </row>
    <row r="58" spans="1:14" ht="42.75" x14ac:dyDescent="0.25">
      <c r="A58" s="173">
        <v>6.032</v>
      </c>
      <c r="B58" s="174" t="s">
        <v>346</v>
      </c>
      <c r="C58" s="175" t="s">
        <v>37</v>
      </c>
      <c r="D58" s="176"/>
      <c r="E58" s="177">
        <v>7817.5</v>
      </c>
      <c r="F58" s="178">
        <v>800</v>
      </c>
      <c r="G58" s="139">
        <f t="shared" si="0"/>
        <v>0.10233450591621363</v>
      </c>
      <c r="K58" s="159"/>
      <c r="L58" s="159"/>
      <c r="M58" s="160"/>
      <c r="N58" s="160"/>
    </row>
    <row r="59" spans="1:14" ht="15.75" x14ac:dyDescent="0.25">
      <c r="A59" s="173">
        <v>6.0330000000000004</v>
      </c>
      <c r="B59" s="174" t="s">
        <v>347</v>
      </c>
      <c r="C59" s="179" t="s">
        <v>37</v>
      </c>
      <c r="D59" s="176"/>
      <c r="E59" s="177">
        <v>8505</v>
      </c>
      <c r="F59" s="178">
        <v>650</v>
      </c>
      <c r="G59" s="139">
        <f t="shared" si="0"/>
        <v>7.6425631981187542E-2</v>
      </c>
      <c r="K59" s="159"/>
      <c r="L59" s="159"/>
      <c r="M59" s="160"/>
      <c r="N59" s="160"/>
    </row>
    <row r="60" spans="1:14" ht="15.75" x14ac:dyDescent="0.25">
      <c r="A60" s="172">
        <v>6.04</v>
      </c>
      <c r="B60" s="168" t="s">
        <v>348</v>
      </c>
      <c r="C60" s="165" t="s">
        <v>153</v>
      </c>
      <c r="D60" s="156"/>
      <c r="E60" s="161">
        <v>767.2</v>
      </c>
      <c r="F60" s="166">
        <v>238.09523809523807</v>
      </c>
      <c r="G60" s="139">
        <f t="shared" si="0"/>
        <v>0.31034311534832909</v>
      </c>
      <c r="K60" s="159"/>
      <c r="L60" s="159"/>
      <c r="M60" s="160"/>
      <c r="N60" s="160"/>
    </row>
    <row r="61" spans="1:14" ht="85.5" x14ac:dyDescent="0.25">
      <c r="A61" s="172">
        <v>6.0410000000000004</v>
      </c>
      <c r="B61" s="180" t="s">
        <v>349</v>
      </c>
      <c r="C61" s="165" t="s">
        <v>37</v>
      </c>
      <c r="D61" s="156"/>
      <c r="E61" s="161">
        <v>1747.87</v>
      </c>
      <c r="F61" s="166">
        <v>750</v>
      </c>
      <c r="G61" s="139">
        <f t="shared" si="0"/>
        <v>0.42909369689965504</v>
      </c>
      <c r="K61" s="159"/>
      <c r="L61" s="159"/>
      <c r="M61" s="160"/>
      <c r="N61" s="160"/>
    </row>
    <row r="62" spans="1:14" ht="42.75" x14ac:dyDescent="0.25">
      <c r="A62" s="172">
        <v>6.0419999999999998</v>
      </c>
      <c r="B62" s="180" t="s">
        <v>350</v>
      </c>
      <c r="C62" s="165" t="s">
        <v>37</v>
      </c>
      <c r="D62" s="156"/>
      <c r="E62" s="161">
        <v>4167.5</v>
      </c>
      <c r="F62" s="166">
        <v>650</v>
      </c>
      <c r="G62" s="139">
        <f t="shared" si="0"/>
        <v>0.15596880623875226</v>
      </c>
      <c r="K62" s="159"/>
      <c r="L62" s="159"/>
      <c r="M62" s="160"/>
      <c r="N62" s="160"/>
    </row>
    <row r="63" spans="1:14" ht="15.75" x14ac:dyDescent="0.25">
      <c r="A63" s="172">
        <v>6.0430000000000001</v>
      </c>
      <c r="B63" s="174" t="s">
        <v>351</v>
      </c>
      <c r="C63" s="181" t="s">
        <v>37</v>
      </c>
      <c r="D63" s="156"/>
      <c r="E63" s="161">
        <v>1308.3</v>
      </c>
      <c r="F63" s="166">
        <v>570</v>
      </c>
      <c r="G63" s="139">
        <f t="shared" si="0"/>
        <v>0.43567988993350149</v>
      </c>
      <c r="K63" s="159"/>
      <c r="L63" s="159"/>
      <c r="M63" s="160"/>
      <c r="N63" s="160"/>
    </row>
    <row r="64" spans="1:14" ht="15.75" x14ac:dyDescent="0.25">
      <c r="A64" s="172">
        <v>6.05</v>
      </c>
      <c r="B64" s="168" t="s">
        <v>352</v>
      </c>
      <c r="C64" s="165" t="s">
        <v>153</v>
      </c>
      <c r="D64" s="156"/>
      <c r="E64" s="161">
        <v>1700</v>
      </c>
      <c r="F64" s="166">
        <v>95</v>
      </c>
      <c r="G64" s="139">
        <f t="shared" si="0"/>
        <v>5.5882352941176473E-2</v>
      </c>
      <c r="K64" s="159"/>
      <c r="L64" s="159"/>
      <c r="M64" s="160"/>
      <c r="N64" s="160"/>
    </row>
    <row r="65" spans="1:14" ht="15.75" x14ac:dyDescent="0.25">
      <c r="A65" s="172">
        <v>6.06</v>
      </c>
      <c r="B65" s="168" t="s">
        <v>353</v>
      </c>
      <c r="C65" s="155" t="s">
        <v>333</v>
      </c>
      <c r="D65" s="156"/>
      <c r="E65" s="161">
        <v>90</v>
      </c>
      <c r="F65" s="166">
        <v>11</v>
      </c>
      <c r="G65" s="139">
        <f t="shared" si="0"/>
        <v>0.12222222222222222</v>
      </c>
      <c r="K65" s="159"/>
      <c r="L65" s="159"/>
      <c r="M65" s="160"/>
      <c r="N65" s="160"/>
    </row>
    <row r="66" spans="1:14" ht="15.75" x14ac:dyDescent="0.25">
      <c r="A66" s="172">
        <v>6.0609999999999999</v>
      </c>
      <c r="B66" s="168" t="s">
        <v>354</v>
      </c>
      <c r="C66" s="155" t="s">
        <v>37</v>
      </c>
      <c r="D66" s="156"/>
      <c r="E66" s="161">
        <v>1550</v>
      </c>
      <c r="F66" s="166"/>
      <c r="G66" s="139">
        <f t="shared" si="0"/>
        <v>0</v>
      </c>
      <c r="K66" s="159"/>
      <c r="L66" s="159"/>
      <c r="M66" s="160"/>
      <c r="N66" s="160"/>
    </row>
    <row r="67" spans="1:14" ht="15.75" x14ac:dyDescent="0.25">
      <c r="A67" s="172">
        <v>6.07</v>
      </c>
      <c r="B67" s="168" t="s">
        <v>355</v>
      </c>
      <c r="C67" s="155" t="s">
        <v>333</v>
      </c>
      <c r="D67" s="156"/>
      <c r="E67" s="161">
        <v>90</v>
      </c>
      <c r="F67" s="166"/>
      <c r="G67" s="139">
        <f t="shared" si="0"/>
        <v>0</v>
      </c>
      <c r="K67" s="159"/>
      <c r="L67" s="159"/>
      <c r="M67" s="160"/>
      <c r="N67" s="160"/>
    </row>
    <row r="68" spans="1:14" ht="15.75" x14ac:dyDescent="0.25">
      <c r="A68" s="172">
        <v>6.0709999999999997</v>
      </c>
      <c r="B68" s="168" t="s">
        <v>356</v>
      </c>
      <c r="C68" s="155" t="s">
        <v>357</v>
      </c>
      <c r="D68" s="156"/>
      <c r="E68" s="161">
        <v>62.64</v>
      </c>
      <c r="F68" s="166">
        <v>62.64</v>
      </c>
      <c r="G68" s="139">
        <f t="shared" si="0"/>
        <v>1</v>
      </c>
      <c r="K68" s="159"/>
      <c r="L68" s="159"/>
      <c r="M68" s="160"/>
      <c r="N68" s="160"/>
    </row>
    <row r="69" spans="1:14" ht="15.75" x14ac:dyDescent="0.25">
      <c r="A69" s="172">
        <v>6.08</v>
      </c>
      <c r="B69" s="182" t="s">
        <v>358</v>
      </c>
      <c r="C69" s="165" t="s">
        <v>153</v>
      </c>
      <c r="D69" s="156"/>
      <c r="E69" s="161">
        <v>1850</v>
      </c>
      <c r="F69" s="166">
        <v>270</v>
      </c>
      <c r="G69" s="139">
        <f t="shared" si="0"/>
        <v>0.14594594594594595</v>
      </c>
      <c r="K69" s="159"/>
      <c r="L69" s="159"/>
      <c r="M69" s="160"/>
      <c r="N69" s="160"/>
    </row>
    <row r="70" spans="1:14" ht="15.75" x14ac:dyDescent="0.25">
      <c r="A70" s="172">
        <v>6.09</v>
      </c>
      <c r="B70" s="182" t="s">
        <v>359</v>
      </c>
      <c r="C70" s="165" t="s">
        <v>153</v>
      </c>
      <c r="D70" s="156"/>
      <c r="E70" s="161">
        <v>1800</v>
      </c>
      <c r="F70" s="166">
        <v>270</v>
      </c>
      <c r="G70" s="139">
        <f t="shared" si="0"/>
        <v>0.15</v>
      </c>
      <c r="K70" s="159"/>
      <c r="L70" s="159"/>
      <c r="M70" s="160"/>
      <c r="N70" s="160"/>
    </row>
    <row r="71" spans="1:14" ht="28.5" x14ac:dyDescent="0.25">
      <c r="A71" s="172">
        <v>6.0910000000000002</v>
      </c>
      <c r="B71" s="183" t="s">
        <v>360</v>
      </c>
      <c r="C71" s="165" t="s">
        <v>37</v>
      </c>
      <c r="D71" s="156"/>
      <c r="E71" s="161">
        <v>648</v>
      </c>
      <c r="F71" s="166">
        <v>97.5</v>
      </c>
      <c r="G71" s="139">
        <f t="shared" si="0"/>
        <v>0.15046296296296297</v>
      </c>
      <c r="K71" s="159"/>
      <c r="L71" s="159"/>
      <c r="M71" s="160"/>
      <c r="N71" s="160"/>
    </row>
    <row r="72" spans="1:14" ht="15.75" x14ac:dyDescent="0.25">
      <c r="A72" s="172">
        <v>6.1</v>
      </c>
      <c r="B72" s="182" t="s">
        <v>361</v>
      </c>
      <c r="C72" s="165" t="s">
        <v>153</v>
      </c>
      <c r="D72" s="156"/>
      <c r="E72" s="161">
        <v>650</v>
      </c>
      <c r="F72" s="166">
        <v>120</v>
      </c>
      <c r="G72" s="139">
        <f t="shared" si="0"/>
        <v>0.18461538461538463</v>
      </c>
      <c r="K72" s="159"/>
      <c r="L72" s="159"/>
      <c r="M72" s="160"/>
      <c r="N72" s="160"/>
    </row>
    <row r="73" spans="1:14" ht="28.5" x14ac:dyDescent="0.25">
      <c r="A73" s="172">
        <v>6.1009000000000002</v>
      </c>
      <c r="B73" s="183" t="s">
        <v>362</v>
      </c>
      <c r="C73" s="165" t="s">
        <v>357</v>
      </c>
      <c r="D73" s="156"/>
      <c r="E73" s="161">
        <v>82.04</v>
      </c>
      <c r="F73" s="166">
        <v>34.5</v>
      </c>
      <c r="G73" s="139">
        <f t="shared" si="0"/>
        <v>0.4205265724037055</v>
      </c>
      <c r="K73" s="159"/>
      <c r="L73" s="159"/>
      <c r="M73" s="160"/>
      <c r="N73" s="160"/>
    </row>
    <row r="74" spans="1:14" ht="42.75" x14ac:dyDescent="0.25">
      <c r="A74" s="172">
        <v>6.101</v>
      </c>
      <c r="B74" s="183" t="s">
        <v>363</v>
      </c>
      <c r="C74" s="165" t="s">
        <v>37</v>
      </c>
      <c r="D74" s="156"/>
      <c r="E74" s="161">
        <v>2031.25</v>
      </c>
      <c r="F74" s="166">
        <v>1290</v>
      </c>
      <c r="G74" s="139">
        <f t="shared" si="0"/>
        <v>0.63507692307692309</v>
      </c>
      <c r="K74" s="159"/>
      <c r="L74" s="159"/>
      <c r="M74" s="160"/>
      <c r="N74" s="160"/>
    </row>
    <row r="75" spans="1:14" ht="42.75" x14ac:dyDescent="0.25">
      <c r="A75" s="172">
        <v>6.1020000000000003</v>
      </c>
      <c r="B75" s="183" t="s">
        <v>364</v>
      </c>
      <c r="C75" s="165" t="s">
        <v>37</v>
      </c>
      <c r="D75" s="156"/>
      <c r="E75" s="161">
        <v>1381.25</v>
      </c>
      <c r="F75" s="166">
        <v>1020</v>
      </c>
      <c r="G75" s="139">
        <f t="shared" si="0"/>
        <v>0.7384615384615385</v>
      </c>
      <c r="K75" s="159"/>
      <c r="L75" s="159"/>
      <c r="M75" s="160"/>
      <c r="N75" s="160"/>
    </row>
    <row r="76" spans="1:14" ht="42.75" x14ac:dyDescent="0.25">
      <c r="A76" s="172">
        <v>6.1029999999999998</v>
      </c>
      <c r="B76" s="183" t="s">
        <v>365</v>
      </c>
      <c r="C76" s="165" t="s">
        <v>37</v>
      </c>
      <c r="D76" s="156"/>
      <c r="E76" s="161">
        <v>950.63</v>
      </c>
      <c r="F76" s="166">
        <v>1020</v>
      </c>
      <c r="G76" s="139">
        <f t="shared" si="0"/>
        <v>1.0729726602358436</v>
      </c>
      <c r="K76" s="159"/>
      <c r="L76" s="159"/>
      <c r="M76" s="160"/>
      <c r="N76" s="160"/>
    </row>
    <row r="77" spans="1:14" ht="71.25" x14ac:dyDescent="0.25">
      <c r="A77" s="172">
        <v>6.1040000000000001</v>
      </c>
      <c r="B77" s="183" t="s">
        <v>366</v>
      </c>
      <c r="C77" s="165" t="s">
        <v>37</v>
      </c>
      <c r="D77" s="156"/>
      <c r="E77" s="161">
        <v>10188</v>
      </c>
      <c r="F77" s="166">
        <v>1530</v>
      </c>
      <c r="G77" s="139">
        <f t="shared" si="0"/>
        <v>0.15017667844522969</v>
      </c>
      <c r="K77" s="159"/>
      <c r="L77" s="159"/>
      <c r="M77" s="160"/>
      <c r="N77" s="160"/>
    </row>
    <row r="78" spans="1:14" ht="71.25" x14ac:dyDescent="0.25">
      <c r="A78" s="172">
        <v>6.1050000000000004</v>
      </c>
      <c r="B78" s="183" t="s">
        <v>367</v>
      </c>
      <c r="C78" s="165" t="s">
        <v>37</v>
      </c>
      <c r="D78" s="156"/>
      <c r="E78" s="161">
        <v>5072</v>
      </c>
      <c r="F78" s="166">
        <v>780</v>
      </c>
      <c r="G78" s="139">
        <f t="shared" si="0"/>
        <v>0.15378548895899052</v>
      </c>
      <c r="K78" s="159"/>
      <c r="L78" s="159"/>
      <c r="M78" s="160"/>
      <c r="N78" s="160"/>
    </row>
    <row r="79" spans="1:14" ht="15.75" x14ac:dyDescent="0.25">
      <c r="A79" s="172">
        <v>6.1059999999999999</v>
      </c>
      <c r="B79" s="184" t="s">
        <v>368</v>
      </c>
      <c r="C79" s="171" t="s">
        <v>357</v>
      </c>
      <c r="D79" s="156"/>
      <c r="E79" s="161">
        <v>82.04</v>
      </c>
      <c r="F79" s="166">
        <v>13.5</v>
      </c>
      <c r="G79" s="139">
        <f t="shared" si="0"/>
        <v>0.16455387615797171</v>
      </c>
      <c r="K79" s="159"/>
      <c r="L79" s="159"/>
      <c r="M79" s="160"/>
      <c r="N79" s="160"/>
    </row>
    <row r="80" spans="1:14" ht="15.75" x14ac:dyDescent="0.25">
      <c r="A80" s="172">
        <v>6.11</v>
      </c>
      <c r="B80" s="183" t="s">
        <v>369</v>
      </c>
      <c r="C80" s="165" t="s">
        <v>153</v>
      </c>
      <c r="D80" s="156"/>
      <c r="E80" s="161">
        <v>450</v>
      </c>
      <c r="F80" s="166">
        <v>1049.9999999999998</v>
      </c>
      <c r="G80" s="139">
        <f t="shared" si="0"/>
        <v>2.333333333333333</v>
      </c>
      <c r="K80" s="159"/>
      <c r="L80" s="159"/>
      <c r="M80" s="160"/>
      <c r="N80" s="160"/>
    </row>
    <row r="81" spans="1:14" ht="15.75" x14ac:dyDescent="0.25">
      <c r="A81" s="172">
        <v>6.12</v>
      </c>
      <c r="B81" s="183" t="s">
        <v>370</v>
      </c>
      <c r="C81" s="165" t="s">
        <v>153</v>
      </c>
      <c r="D81" s="156"/>
      <c r="E81" s="161">
        <v>4766.67</v>
      </c>
      <c r="F81" s="166">
        <v>1049.9999999999998</v>
      </c>
      <c r="G81" s="139">
        <f t="shared" ref="G81:G146" si="1">F81/E81</f>
        <v>0.22027956623806552</v>
      </c>
      <c r="K81" s="159"/>
      <c r="L81" s="159"/>
      <c r="M81" s="160"/>
      <c r="N81" s="160"/>
    </row>
    <row r="82" spans="1:14" ht="15.75" x14ac:dyDescent="0.25">
      <c r="A82" s="172">
        <v>6.13</v>
      </c>
      <c r="B82" s="183" t="s">
        <v>371</v>
      </c>
      <c r="C82" s="165" t="s">
        <v>153</v>
      </c>
      <c r="D82" s="156"/>
      <c r="E82" s="161">
        <v>5500</v>
      </c>
      <c r="F82" s="166">
        <v>1049.9999999999998</v>
      </c>
      <c r="G82" s="139">
        <f t="shared" si="1"/>
        <v>0.19090909090909086</v>
      </c>
      <c r="K82" s="159"/>
      <c r="L82" s="159"/>
      <c r="M82" s="160"/>
      <c r="N82" s="160"/>
    </row>
    <row r="83" spans="1:14" ht="28.5" x14ac:dyDescent="0.25">
      <c r="A83" s="172">
        <v>6.14</v>
      </c>
      <c r="B83" s="180" t="s">
        <v>372</v>
      </c>
      <c r="C83" s="165" t="s">
        <v>357</v>
      </c>
      <c r="D83" s="156"/>
      <c r="E83" s="161">
        <v>125</v>
      </c>
      <c r="F83" s="166">
        <v>29.25</v>
      </c>
      <c r="G83" s="139">
        <f t="shared" si="1"/>
        <v>0.23400000000000001</v>
      </c>
      <c r="K83" s="159"/>
      <c r="L83" s="159"/>
      <c r="M83" s="160"/>
      <c r="N83" s="160"/>
    </row>
    <row r="84" spans="1:14" ht="15.75" x14ac:dyDescent="0.25">
      <c r="A84" s="172">
        <v>6.15</v>
      </c>
      <c r="B84" s="180" t="s">
        <v>373</v>
      </c>
      <c r="C84" s="165" t="s">
        <v>357</v>
      </c>
      <c r="D84" s="156"/>
      <c r="E84" s="161">
        <v>90</v>
      </c>
      <c r="F84" s="166">
        <v>27</v>
      </c>
      <c r="G84" s="139">
        <f t="shared" si="1"/>
        <v>0.3</v>
      </c>
      <c r="K84" s="159"/>
      <c r="L84" s="159"/>
      <c r="M84" s="160"/>
      <c r="N84" s="160"/>
    </row>
    <row r="85" spans="1:14" ht="15.75" x14ac:dyDescent="0.25">
      <c r="A85" s="172">
        <v>6.1509999999999998</v>
      </c>
      <c r="B85" s="180" t="s">
        <v>374</v>
      </c>
      <c r="C85" s="165" t="s">
        <v>37</v>
      </c>
      <c r="D85" s="156"/>
      <c r="E85" s="161">
        <v>3027.65</v>
      </c>
      <c r="F85" s="166">
        <v>465</v>
      </c>
      <c r="G85" s="139">
        <f t="shared" si="1"/>
        <v>0.15358446319752944</v>
      </c>
      <c r="K85" s="159"/>
      <c r="L85" s="159"/>
      <c r="M85" s="160"/>
      <c r="N85" s="160"/>
    </row>
    <row r="86" spans="1:14" ht="15.75" x14ac:dyDescent="0.25">
      <c r="A86" s="172">
        <v>6.1520000000000001</v>
      </c>
      <c r="B86" s="180" t="s">
        <v>375</v>
      </c>
      <c r="C86" s="165" t="s">
        <v>37</v>
      </c>
      <c r="D86" s="156"/>
      <c r="E86" s="161">
        <v>2058.8000000000002</v>
      </c>
      <c r="F86" s="166">
        <v>315</v>
      </c>
      <c r="G86" s="139">
        <f t="shared" si="1"/>
        <v>0.15300174859141247</v>
      </c>
      <c r="K86" s="159"/>
      <c r="L86" s="159"/>
      <c r="M86" s="160"/>
      <c r="N86" s="160"/>
    </row>
    <row r="87" spans="1:14" ht="15.75" x14ac:dyDescent="0.25">
      <c r="A87" s="172">
        <v>6.1529999999999996</v>
      </c>
      <c r="B87" s="180" t="s">
        <v>376</v>
      </c>
      <c r="C87" s="165" t="s">
        <v>37</v>
      </c>
      <c r="D87" s="156"/>
      <c r="E87" s="161">
        <v>1416.94</v>
      </c>
      <c r="F87" s="166">
        <v>225</v>
      </c>
      <c r="G87" s="139">
        <f t="shared" si="1"/>
        <v>0.15879289172442021</v>
      </c>
      <c r="K87" s="159"/>
      <c r="L87" s="159"/>
      <c r="M87" s="160"/>
      <c r="N87" s="160"/>
    </row>
    <row r="88" spans="1:14" ht="15.75" x14ac:dyDescent="0.25">
      <c r="A88" s="172">
        <v>6.16</v>
      </c>
      <c r="B88" s="180" t="s">
        <v>377</v>
      </c>
      <c r="C88" s="165" t="s">
        <v>37</v>
      </c>
      <c r="D88" s="156"/>
      <c r="E88" s="161">
        <v>467.5</v>
      </c>
      <c r="F88" s="166">
        <v>90</v>
      </c>
      <c r="G88" s="139">
        <f t="shared" si="1"/>
        <v>0.19251336898395721</v>
      </c>
      <c r="K88" s="159"/>
      <c r="L88" s="159"/>
      <c r="M88" s="160"/>
      <c r="N88" s="160"/>
    </row>
    <row r="89" spans="1:14" ht="15.75" x14ac:dyDescent="0.25">
      <c r="A89" s="172">
        <v>6.17</v>
      </c>
      <c r="B89" s="180" t="s">
        <v>378</v>
      </c>
      <c r="C89" s="165" t="s">
        <v>37</v>
      </c>
      <c r="D89" s="156"/>
      <c r="E89" s="161">
        <v>2950</v>
      </c>
      <c r="F89" s="166">
        <v>354</v>
      </c>
      <c r="G89" s="139">
        <f t="shared" si="1"/>
        <v>0.12</v>
      </c>
      <c r="K89" s="159"/>
      <c r="L89" s="159"/>
      <c r="M89" s="160"/>
      <c r="N89" s="160"/>
    </row>
    <row r="90" spans="1:14" ht="15.75" x14ac:dyDescent="0.25">
      <c r="A90" s="172">
        <v>6.18</v>
      </c>
      <c r="B90" s="180" t="s">
        <v>379</v>
      </c>
      <c r="C90" s="165" t="s">
        <v>37</v>
      </c>
      <c r="D90" s="156"/>
      <c r="E90" s="161">
        <v>1640</v>
      </c>
      <c r="F90" s="166">
        <v>200</v>
      </c>
      <c r="G90" s="139">
        <f t="shared" si="1"/>
        <v>0.12195121951219512</v>
      </c>
      <c r="K90" s="159"/>
      <c r="L90" s="159"/>
      <c r="M90" s="160"/>
      <c r="N90" s="160"/>
    </row>
    <row r="91" spans="1:14" ht="15.75" x14ac:dyDescent="0.25">
      <c r="A91" s="172">
        <v>6.19</v>
      </c>
      <c r="B91" s="180" t="s">
        <v>380</v>
      </c>
      <c r="C91" s="165" t="s">
        <v>37</v>
      </c>
      <c r="D91" s="156"/>
      <c r="E91" s="161">
        <v>2820</v>
      </c>
      <c r="F91" s="166">
        <v>150</v>
      </c>
      <c r="G91" s="139">
        <f t="shared" si="1"/>
        <v>5.3191489361702128E-2</v>
      </c>
      <c r="K91" s="159"/>
      <c r="L91" s="159"/>
      <c r="M91" s="160"/>
      <c r="N91" s="160"/>
    </row>
    <row r="92" spans="1:14" ht="15.75" x14ac:dyDescent="0.25">
      <c r="A92" s="172">
        <v>6.2</v>
      </c>
      <c r="B92" s="180" t="s">
        <v>381</v>
      </c>
      <c r="C92" s="165" t="s">
        <v>382</v>
      </c>
      <c r="D92" s="156"/>
      <c r="E92" s="161">
        <v>80</v>
      </c>
      <c r="F92" s="166">
        <v>22</v>
      </c>
      <c r="G92" s="139">
        <f t="shared" si="1"/>
        <v>0.27500000000000002</v>
      </c>
      <c r="K92" s="159"/>
      <c r="L92" s="159"/>
      <c r="M92" s="160"/>
      <c r="N92" s="160"/>
    </row>
    <row r="93" spans="1:14" ht="15.75" x14ac:dyDescent="0.25">
      <c r="A93" s="148">
        <v>7</v>
      </c>
      <c r="B93" s="149" t="s">
        <v>219</v>
      </c>
      <c r="C93" s="185"/>
      <c r="D93" s="162"/>
      <c r="E93" s="163"/>
      <c r="F93" s="166"/>
      <c r="G93" s="139" t="e">
        <f t="shared" si="1"/>
        <v>#DIV/0!</v>
      </c>
      <c r="K93" s="159"/>
      <c r="L93" s="159"/>
      <c r="M93" s="160"/>
      <c r="N93" s="160"/>
    </row>
    <row r="94" spans="1:14" ht="15.75" x14ac:dyDescent="0.25">
      <c r="A94" s="153">
        <v>7.0090000000000003</v>
      </c>
      <c r="B94" s="174" t="s">
        <v>383</v>
      </c>
      <c r="C94" s="155" t="s">
        <v>187</v>
      </c>
      <c r="D94" s="156"/>
      <c r="E94" s="161">
        <v>49.19</v>
      </c>
      <c r="F94" s="166">
        <v>13.799999999999999</v>
      </c>
      <c r="G94" s="139">
        <f t="shared" si="1"/>
        <v>0.28054482618418375</v>
      </c>
      <c r="K94" s="159"/>
      <c r="L94" s="159"/>
      <c r="M94" s="160"/>
      <c r="N94" s="160"/>
    </row>
    <row r="95" spans="1:14" ht="15.75" x14ac:dyDescent="0.25">
      <c r="A95" s="153">
        <v>7.01</v>
      </c>
      <c r="B95" s="174" t="s">
        <v>384</v>
      </c>
      <c r="C95" s="155" t="s">
        <v>187</v>
      </c>
      <c r="D95" s="156"/>
      <c r="E95" s="161">
        <v>49.19</v>
      </c>
      <c r="F95" s="166">
        <v>13.799999999999999</v>
      </c>
      <c r="G95" s="139">
        <f t="shared" si="1"/>
        <v>0.28054482618418375</v>
      </c>
      <c r="K95" s="159"/>
      <c r="L95" s="159"/>
      <c r="M95" s="160"/>
      <c r="N95" s="160"/>
    </row>
    <row r="96" spans="1:14" ht="15.75" x14ac:dyDescent="0.25">
      <c r="A96" s="153">
        <v>7.0110000000000001</v>
      </c>
      <c r="B96" s="170" t="s">
        <v>385</v>
      </c>
      <c r="C96" s="171" t="s">
        <v>187</v>
      </c>
      <c r="D96" s="156"/>
      <c r="E96" s="161">
        <v>49.19</v>
      </c>
      <c r="F96" s="166">
        <v>13.799999999999999</v>
      </c>
      <c r="G96" s="139">
        <f t="shared" si="1"/>
        <v>0.28054482618418375</v>
      </c>
      <c r="K96" s="159"/>
      <c r="L96" s="159"/>
      <c r="M96" s="160"/>
      <c r="N96" s="160"/>
    </row>
    <row r="97" spans="1:14" ht="15.75" x14ac:dyDescent="0.25">
      <c r="A97" s="153">
        <v>7.0119999999999996</v>
      </c>
      <c r="B97" s="170" t="s">
        <v>386</v>
      </c>
      <c r="C97" s="171" t="s">
        <v>187</v>
      </c>
      <c r="D97" s="156"/>
      <c r="E97" s="161">
        <v>49.19</v>
      </c>
      <c r="F97" s="166">
        <v>13.799999999999999</v>
      </c>
      <c r="G97" s="139">
        <f t="shared" si="1"/>
        <v>0.28054482618418375</v>
      </c>
      <c r="K97" s="159"/>
      <c r="L97" s="159"/>
      <c r="M97" s="160"/>
      <c r="N97" s="160"/>
    </row>
    <row r="98" spans="1:14" ht="15.75" x14ac:dyDescent="0.25">
      <c r="A98" s="153">
        <v>7.02</v>
      </c>
      <c r="B98" s="186" t="s">
        <v>387</v>
      </c>
      <c r="C98" s="155" t="s">
        <v>187</v>
      </c>
      <c r="D98" s="156"/>
      <c r="E98" s="161">
        <v>49.19</v>
      </c>
      <c r="F98" s="166">
        <v>13.799999999999999</v>
      </c>
      <c r="G98" s="139">
        <f t="shared" si="1"/>
        <v>0.28054482618418375</v>
      </c>
      <c r="K98" s="159"/>
      <c r="L98" s="159"/>
      <c r="M98" s="160"/>
      <c r="N98" s="160"/>
    </row>
    <row r="99" spans="1:14" ht="15.75" x14ac:dyDescent="0.25">
      <c r="A99" s="153">
        <v>7.0209999999999999</v>
      </c>
      <c r="B99" s="186" t="s">
        <v>388</v>
      </c>
      <c r="C99" s="155" t="s">
        <v>187</v>
      </c>
      <c r="D99" s="156"/>
      <c r="E99" s="161">
        <v>49.19</v>
      </c>
      <c r="F99" s="166">
        <v>13.799999999999999</v>
      </c>
      <c r="G99" s="139">
        <f t="shared" si="1"/>
        <v>0.28054482618418375</v>
      </c>
      <c r="K99" s="159"/>
      <c r="L99" s="159"/>
      <c r="M99" s="160"/>
      <c r="N99" s="160"/>
    </row>
    <row r="100" spans="1:14" ht="15.75" x14ac:dyDescent="0.25">
      <c r="A100" s="153">
        <v>7.03</v>
      </c>
      <c r="B100" s="174" t="s">
        <v>389</v>
      </c>
      <c r="C100" s="155" t="s">
        <v>187</v>
      </c>
      <c r="D100" s="156"/>
      <c r="E100" s="161">
        <v>55.98</v>
      </c>
      <c r="F100" s="166">
        <v>15.6</v>
      </c>
      <c r="G100" s="139">
        <f t="shared" si="1"/>
        <v>0.2786709539121115</v>
      </c>
      <c r="K100" s="159"/>
      <c r="L100" s="159"/>
      <c r="M100" s="160"/>
      <c r="N100" s="160"/>
    </row>
    <row r="101" spans="1:14" ht="15.75" x14ac:dyDescent="0.25">
      <c r="A101" s="153">
        <v>7.04</v>
      </c>
      <c r="B101" s="174" t="s">
        <v>390</v>
      </c>
      <c r="C101" s="155" t="s">
        <v>187</v>
      </c>
      <c r="D101" s="156"/>
      <c r="E101" s="161">
        <v>55.98</v>
      </c>
      <c r="F101" s="166">
        <v>15.6</v>
      </c>
      <c r="G101" s="139">
        <f t="shared" si="1"/>
        <v>0.2786709539121115</v>
      </c>
      <c r="K101" s="159"/>
      <c r="L101" s="159"/>
      <c r="M101" s="160"/>
      <c r="N101" s="160"/>
    </row>
    <row r="102" spans="1:14" ht="15.75" x14ac:dyDescent="0.25">
      <c r="A102" s="153">
        <v>7.0410000000000004</v>
      </c>
      <c r="B102" s="174" t="s">
        <v>391</v>
      </c>
      <c r="C102" s="155" t="s">
        <v>187</v>
      </c>
      <c r="D102" s="156"/>
      <c r="E102" s="161">
        <v>55.98</v>
      </c>
      <c r="F102" s="166">
        <v>15.6</v>
      </c>
      <c r="G102" s="139">
        <f t="shared" si="1"/>
        <v>0.2786709539121115</v>
      </c>
      <c r="K102" s="159"/>
      <c r="L102" s="159"/>
      <c r="M102" s="160"/>
      <c r="N102" s="160"/>
    </row>
    <row r="103" spans="1:14" ht="15.75" x14ac:dyDescent="0.25">
      <c r="A103" s="153">
        <v>7.05</v>
      </c>
      <c r="B103" s="174" t="s">
        <v>392</v>
      </c>
      <c r="C103" s="155" t="s">
        <v>187</v>
      </c>
      <c r="D103" s="156"/>
      <c r="E103" s="161">
        <v>55.98</v>
      </c>
      <c r="F103" s="166">
        <v>15.6</v>
      </c>
      <c r="G103" s="139">
        <f t="shared" si="1"/>
        <v>0.2786709539121115</v>
      </c>
      <c r="K103" s="159"/>
      <c r="L103" s="159"/>
      <c r="M103" s="160"/>
      <c r="N103" s="160"/>
    </row>
    <row r="104" spans="1:14" ht="15.75" x14ac:dyDescent="0.25">
      <c r="A104" s="153">
        <v>7.0510000000000002</v>
      </c>
      <c r="B104" s="174" t="s">
        <v>392</v>
      </c>
      <c r="C104" s="155" t="s">
        <v>187</v>
      </c>
      <c r="D104" s="156"/>
      <c r="E104" s="161">
        <v>55.98</v>
      </c>
      <c r="F104" s="166">
        <v>15.6</v>
      </c>
      <c r="G104" s="139">
        <f t="shared" si="1"/>
        <v>0.2786709539121115</v>
      </c>
      <c r="K104" s="159"/>
      <c r="L104" s="159"/>
      <c r="M104" s="160"/>
      <c r="N104" s="160"/>
    </row>
    <row r="105" spans="1:14" ht="15.75" x14ac:dyDescent="0.25">
      <c r="A105" s="153">
        <v>7.06</v>
      </c>
      <c r="B105" s="174" t="s">
        <v>393</v>
      </c>
      <c r="C105" s="155" t="s">
        <v>187</v>
      </c>
      <c r="D105" s="156"/>
      <c r="E105" s="161">
        <v>55.98</v>
      </c>
      <c r="F105" s="166">
        <v>15.6</v>
      </c>
      <c r="G105" s="139">
        <f t="shared" si="1"/>
        <v>0.2786709539121115</v>
      </c>
      <c r="K105" s="159"/>
      <c r="L105" s="159"/>
      <c r="M105" s="160"/>
      <c r="N105" s="160"/>
    </row>
    <row r="106" spans="1:14" ht="15.75" x14ac:dyDescent="0.25">
      <c r="A106" s="153">
        <v>7.07</v>
      </c>
      <c r="B106" s="174" t="s">
        <v>394</v>
      </c>
      <c r="C106" s="155" t="s">
        <v>187</v>
      </c>
      <c r="D106" s="156"/>
      <c r="E106" s="161">
        <v>55.98</v>
      </c>
      <c r="F106" s="166">
        <v>15.6</v>
      </c>
      <c r="G106" s="139">
        <f t="shared" si="1"/>
        <v>0.2786709539121115</v>
      </c>
      <c r="K106" s="159"/>
      <c r="L106" s="159"/>
      <c r="M106" s="160"/>
      <c r="N106" s="160"/>
    </row>
    <row r="107" spans="1:14" ht="15.75" x14ac:dyDescent="0.25">
      <c r="A107" s="153">
        <v>7.0709999999999997</v>
      </c>
      <c r="B107" s="174" t="s">
        <v>395</v>
      </c>
      <c r="C107" s="155" t="s">
        <v>187</v>
      </c>
      <c r="D107" s="156"/>
      <c r="E107" s="161">
        <v>55.98</v>
      </c>
      <c r="F107" s="166">
        <v>15.6</v>
      </c>
      <c r="G107" s="139">
        <f t="shared" si="1"/>
        <v>0.2786709539121115</v>
      </c>
      <c r="K107" s="159"/>
      <c r="L107" s="159"/>
      <c r="M107" s="160"/>
      <c r="N107" s="160"/>
    </row>
    <row r="108" spans="1:14" ht="15.75" x14ac:dyDescent="0.25">
      <c r="A108" s="153">
        <v>7.08</v>
      </c>
      <c r="B108" s="174" t="s">
        <v>396</v>
      </c>
      <c r="C108" s="155" t="s">
        <v>187</v>
      </c>
      <c r="D108" s="156"/>
      <c r="E108" s="161">
        <v>55.98</v>
      </c>
      <c r="F108" s="166">
        <v>15.6</v>
      </c>
      <c r="G108" s="139">
        <f t="shared" si="1"/>
        <v>0.2786709539121115</v>
      </c>
      <c r="K108" s="159"/>
      <c r="L108" s="159"/>
      <c r="M108" s="160"/>
      <c r="N108" s="160"/>
    </row>
    <row r="109" spans="1:14" ht="15.75" x14ac:dyDescent="0.25">
      <c r="A109" s="153">
        <v>7.0810000000000004</v>
      </c>
      <c r="B109" s="174" t="s">
        <v>397</v>
      </c>
      <c r="C109" s="155" t="s">
        <v>187</v>
      </c>
      <c r="D109" s="156"/>
      <c r="E109" s="161">
        <v>55.98</v>
      </c>
      <c r="F109" s="166">
        <v>15.6</v>
      </c>
      <c r="G109" s="139">
        <f t="shared" si="1"/>
        <v>0.2786709539121115</v>
      </c>
      <c r="K109" s="159"/>
      <c r="L109" s="159"/>
      <c r="M109" s="160"/>
      <c r="N109" s="160"/>
    </row>
    <row r="110" spans="1:14" ht="15.75" x14ac:dyDescent="0.25">
      <c r="A110" s="153">
        <v>7.0819999999999999</v>
      </c>
      <c r="B110" s="174" t="s">
        <v>398</v>
      </c>
      <c r="C110" s="155" t="s">
        <v>187</v>
      </c>
      <c r="D110" s="156"/>
      <c r="E110" s="161">
        <v>55.98</v>
      </c>
      <c r="F110" s="166">
        <v>15.6</v>
      </c>
      <c r="G110" s="139">
        <f t="shared" si="1"/>
        <v>0.2786709539121115</v>
      </c>
      <c r="K110" s="159"/>
      <c r="L110" s="159"/>
      <c r="M110" s="160"/>
      <c r="N110" s="160"/>
    </row>
    <row r="111" spans="1:14" ht="15.75" x14ac:dyDescent="0.25">
      <c r="A111" s="153">
        <v>7.09</v>
      </c>
      <c r="B111" s="174" t="s">
        <v>399</v>
      </c>
      <c r="C111" s="155" t="s">
        <v>187</v>
      </c>
      <c r="D111" s="156"/>
      <c r="E111" s="161">
        <v>55.98</v>
      </c>
      <c r="F111" s="166">
        <v>15.6</v>
      </c>
      <c r="G111" s="139">
        <f t="shared" si="1"/>
        <v>0.2786709539121115</v>
      </c>
      <c r="K111" s="159"/>
      <c r="L111" s="159"/>
      <c r="M111" s="160"/>
      <c r="N111" s="160"/>
    </row>
    <row r="112" spans="1:14" ht="15.75" x14ac:dyDescent="0.25">
      <c r="A112" s="153">
        <v>7.1</v>
      </c>
      <c r="B112" s="174" t="s">
        <v>400</v>
      </c>
      <c r="C112" s="155" t="s">
        <v>187</v>
      </c>
      <c r="D112" s="156"/>
      <c r="E112" s="161">
        <v>55.98</v>
      </c>
      <c r="F112" s="166">
        <v>15.6</v>
      </c>
      <c r="G112" s="139">
        <f t="shared" si="1"/>
        <v>0.2786709539121115</v>
      </c>
      <c r="K112" s="159"/>
      <c r="L112" s="159"/>
      <c r="M112" s="160"/>
      <c r="N112" s="160"/>
    </row>
    <row r="113" spans="1:14" ht="15.75" x14ac:dyDescent="0.25">
      <c r="A113" s="153">
        <v>7.101</v>
      </c>
      <c r="B113" s="174" t="s">
        <v>401</v>
      </c>
      <c r="C113" s="155" t="s">
        <v>187</v>
      </c>
      <c r="D113" s="156"/>
      <c r="E113" s="161">
        <v>55.98</v>
      </c>
      <c r="F113" s="166">
        <v>15.6</v>
      </c>
      <c r="G113" s="139">
        <f t="shared" si="1"/>
        <v>0.2786709539121115</v>
      </c>
      <c r="K113" s="159"/>
      <c r="L113" s="159"/>
      <c r="M113" s="160"/>
      <c r="N113" s="160"/>
    </row>
    <row r="114" spans="1:14" ht="15.75" x14ac:dyDescent="0.25">
      <c r="A114" s="153">
        <v>7.1020000000000003</v>
      </c>
      <c r="B114" s="174" t="s">
        <v>402</v>
      </c>
      <c r="C114" s="155" t="s">
        <v>187</v>
      </c>
      <c r="D114" s="156"/>
      <c r="E114" s="161">
        <v>55.98</v>
      </c>
      <c r="F114" s="166">
        <v>15.6</v>
      </c>
      <c r="G114" s="139">
        <f t="shared" si="1"/>
        <v>0.2786709539121115</v>
      </c>
      <c r="K114" s="159"/>
      <c r="L114" s="159"/>
      <c r="M114" s="160"/>
      <c r="N114" s="160"/>
    </row>
    <row r="115" spans="1:14" ht="15.75" x14ac:dyDescent="0.25">
      <c r="A115" s="153">
        <v>7.1029999999999998</v>
      </c>
      <c r="B115" s="174" t="s">
        <v>403</v>
      </c>
      <c r="C115" s="155" t="s">
        <v>187</v>
      </c>
      <c r="D115" s="156"/>
      <c r="E115" s="161">
        <v>55.98</v>
      </c>
      <c r="F115" s="166">
        <v>15.6</v>
      </c>
      <c r="G115" s="139">
        <f t="shared" si="1"/>
        <v>0.2786709539121115</v>
      </c>
      <c r="K115" s="159"/>
      <c r="L115" s="159"/>
      <c r="M115" s="160"/>
      <c r="N115" s="160"/>
    </row>
    <row r="116" spans="1:14" ht="15.75" x14ac:dyDescent="0.25">
      <c r="A116" s="153">
        <v>7.1040000000000001</v>
      </c>
      <c r="B116" s="174" t="s">
        <v>404</v>
      </c>
      <c r="C116" s="155" t="s">
        <v>187</v>
      </c>
      <c r="D116" s="156"/>
      <c r="E116" s="161">
        <v>55.98</v>
      </c>
      <c r="F116" s="166">
        <v>15.6</v>
      </c>
      <c r="G116" s="139">
        <f t="shared" si="1"/>
        <v>0.2786709539121115</v>
      </c>
      <c r="K116" s="159"/>
      <c r="L116" s="159"/>
      <c r="M116" s="160"/>
      <c r="N116" s="160"/>
    </row>
    <row r="117" spans="1:14" ht="15.75" x14ac:dyDescent="0.25">
      <c r="A117" s="153">
        <v>7.1050000000000004</v>
      </c>
      <c r="B117" s="174" t="s">
        <v>405</v>
      </c>
      <c r="C117" s="155" t="s">
        <v>187</v>
      </c>
      <c r="D117" s="156"/>
      <c r="E117" s="161">
        <v>55.98</v>
      </c>
      <c r="F117" s="166">
        <v>15.6</v>
      </c>
      <c r="G117" s="139">
        <f t="shared" si="1"/>
        <v>0.2786709539121115</v>
      </c>
      <c r="K117" s="159"/>
      <c r="L117" s="159"/>
      <c r="M117" s="160"/>
      <c r="N117" s="160"/>
    </row>
    <row r="118" spans="1:14" ht="15.75" x14ac:dyDescent="0.25">
      <c r="A118" s="153">
        <v>7.1059999999999999</v>
      </c>
      <c r="B118" s="174" t="s">
        <v>406</v>
      </c>
      <c r="C118" s="155" t="s">
        <v>187</v>
      </c>
      <c r="D118" s="156"/>
      <c r="E118" s="161">
        <v>55.98</v>
      </c>
      <c r="F118" s="166">
        <v>15.6</v>
      </c>
      <c r="G118" s="139">
        <f t="shared" si="1"/>
        <v>0.2786709539121115</v>
      </c>
      <c r="K118" s="159"/>
      <c r="L118" s="159"/>
      <c r="M118" s="160"/>
      <c r="N118" s="160"/>
    </row>
    <row r="119" spans="1:14" ht="15.75" x14ac:dyDescent="0.25">
      <c r="A119" s="153">
        <v>7.11</v>
      </c>
      <c r="B119" s="174" t="s">
        <v>407</v>
      </c>
      <c r="C119" s="155" t="s">
        <v>42</v>
      </c>
      <c r="D119" s="156"/>
      <c r="E119" s="161">
        <v>9114</v>
      </c>
      <c r="F119" s="166">
        <v>1620</v>
      </c>
      <c r="G119" s="139">
        <f t="shared" si="1"/>
        <v>0.17774851876234365</v>
      </c>
      <c r="K119" s="159"/>
      <c r="L119" s="159"/>
      <c r="M119" s="160"/>
      <c r="N119" s="160"/>
    </row>
    <row r="120" spans="1:14" ht="15.75" x14ac:dyDescent="0.25">
      <c r="A120" s="153">
        <v>7.12</v>
      </c>
      <c r="B120" s="174" t="s">
        <v>408</v>
      </c>
      <c r="C120" s="155" t="s">
        <v>42</v>
      </c>
      <c r="D120" s="156"/>
      <c r="E120" s="161">
        <v>15743</v>
      </c>
      <c r="F120" s="166">
        <v>2790</v>
      </c>
      <c r="G120" s="139">
        <f t="shared" si="1"/>
        <v>0.1772216223083275</v>
      </c>
      <c r="K120" s="159"/>
      <c r="L120" s="159"/>
      <c r="M120" s="160"/>
      <c r="N120" s="160"/>
    </row>
    <row r="121" spans="1:14" ht="15.75" x14ac:dyDescent="0.25">
      <c r="A121" s="153">
        <v>7.13</v>
      </c>
      <c r="B121" s="174" t="s">
        <v>409</v>
      </c>
      <c r="C121" s="155" t="s">
        <v>42</v>
      </c>
      <c r="D121" s="156"/>
      <c r="E121" s="161">
        <v>19886</v>
      </c>
      <c r="F121" s="166">
        <v>3150</v>
      </c>
      <c r="G121" s="139">
        <f t="shared" si="1"/>
        <v>0.15840289651010761</v>
      </c>
      <c r="K121" s="159"/>
      <c r="L121" s="159"/>
      <c r="M121" s="160"/>
      <c r="N121" s="160"/>
    </row>
    <row r="122" spans="1:14" ht="15.75" x14ac:dyDescent="0.25">
      <c r="A122" s="153">
        <v>7.14</v>
      </c>
      <c r="B122" s="174" t="s">
        <v>410</v>
      </c>
      <c r="C122" s="155" t="s">
        <v>42</v>
      </c>
      <c r="D122" s="156"/>
      <c r="E122" s="161">
        <v>26514</v>
      </c>
      <c r="F122" s="166">
        <v>4560</v>
      </c>
      <c r="G122" s="139">
        <f t="shared" si="1"/>
        <v>0.17198461190314551</v>
      </c>
      <c r="K122" s="159"/>
      <c r="L122" s="159"/>
      <c r="M122" s="160"/>
      <c r="N122" s="160"/>
    </row>
    <row r="123" spans="1:14" ht="28.5" x14ac:dyDescent="0.25">
      <c r="A123" s="153">
        <v>7.15</v>
      </c>
      <c r="B123" s="174" t="s">
        <v>411</v>
      </c>
      <c r="C123" s="155" t="s">
        <v>42</v>
      </c>
      <c r="D123" s="156"/>
      <c r="E123" s="161">
        <v>45</v>
      </c>
      <c r="F123" s="166">
        <v>18.75</v>
      </c>
      <c r="G123" s="139">
        <f t="shared" si="1"/>
        <v>0.41666666666666669</v>
      </c>
      <c r="K123" s="159"/>
      <c r="L123" s="159"/>
      <c r="M123" s="160"/>
      <c r="N123" s="160"/>
    </row>
    <row r="124" spans="1:14" ht="28.5" x14ac:dyDescent="0.25">
      <c r="A124" s="153">
        <v>7.1509999999999998</v>
      </c>
      <c r="B124" s="174" t="s">
        <v>412</v>
      </c>
      <c r="C124" s="155" t="s">
        <v>42</v>
      </c>
      <c r="D124" s="156"/>
      <c r="E124" s="161">
        <v>38</v>
      </c>
      <c r="F124" s="166">
        <v>10</v>
      </c>
      <c r="G124" s="139">
        <f t="shared" si="1"/>
        <v>0.26315789473684209</v>
      </c>
      <c r="K124" s="159"/>
      <c r="L124" s="159"/>
      <c r="M124" s="160"/>
      <c r="N124" s="160"/>
    </row>
    <row r="125" spans="1:14" ht="28.5" x14ac:dyDescent="0.25">
      <c r="A125" s="153">
        <v>7.16</v>
      </c>
      <c r="B125" s="174" t="s">
        <v>413</v>
      </c>
      <c r="C125" s="155" t="s">
        <v>42</v>
      </c>
      <c r="D125" s="156"/>
      <c r="E125" s="161">
        <v>27</v>
      </c>
      <c r="F125" s="166">
        <v>8.75</v>
      </c>
      <c r="G125" s="139">
        <f t="shared" si="1"/>
        <v>0.32407407407407407</v>
      </c>
      <c r="K125" s="159"/>
      <c r="L125" s="159"/>
      <c r="M125" s="160"/>
      <c r="N125" s="160"/>
    </row>
    <row r="126" spans="1:14" ht="28.5" x14ac:dyDescent="0.25">
      <c r="A126" s="153">
        <v>7.1600999999999999</v>
      </c>
      <c r="B126" s="174" t="s">
        <v>414</v>
      </c>
      <c r="C126" s="155" t="s">
        <v>42</v>
      </c>
      <c r="D126" s="156"/>
      <c r="E126" s="161">
        <v>34</v>
      </c>
      <c r="F126" s="166"/>
      <c r="K126" s="159"/>
      <c r="L126" s="159"/>
      <c r="M126" s="160"/>
      <c r="N126" s="160"/>
    </row>
    <row r="127" spans="1:14" ht="28.5" x14ac:dyDescent="0.25">
      <c r="A127" s="153">
        <v>7.17</v>
      </c>
      <c r="B127" s="174" t="s">
        <v>415</v>
      </c>
      <c r="C127" s="155" t="s">
        <v>42</v>
      </c>
      <c r="D127" s="156"/>
      <c r="E127" s="161">
        <v>12</v>
      </c>
      <c r="F127" s="166">
        <v>3.75</v>
      </c>
      <c r="G127" s="139">
        <f t="shared" si="1"/>
        <v>0.3125</v>
      </c>
      <c r="K127" s="159"/>
      <c r="L127" s="159"/>
      <c r="M127" s="160"/>
      <c r="N127" s="160"/>
    </row>
    <row r="128" spans="1:14" ht="28.5" x14ac:dyDescent="0.25">
      <c r="A128" s="153">
        <v>7.1700999999999997</v>
      </c>
      <c r="B128" s="174" t="s">
        <v>416</v>
      </c>
      <c r="C128" s="155" t="s">
        <v>42</v>
      </c>
      <c r="D128" s="156"/>
      <c r="E128" s="161">
        <v>14</v>
      </c>
      <c r="F128" s="166"/>
      <c r="K128" s="159"/>
      <c r="L128" s="159"/>
      <c r="M128" s="160"/>
      <c r="N128" s="160"/>
    </row>
    <row r="129" spans="1:14" ht="15.75" x14ac:dyDescent="0.25">
      <c r="A129" s="153">
        <v>7.18</v>
      </c>
      <c r="B129" s="174" t="s">
        <v>417</v>
      </c>
      <c r="C129" s="155" t="s">
        <v>42</v>
      </c>
      <c r="D129" s="156"/>
      <c r="E129" s="161">
        <v>25</v>
      </c>
      <c r="F129" s="166">
        <v>10</v>
      </c>
      <c r="G129" s="139">
        <f t="shared" si="1"/>
        <v>0.4</v>
      </c>
      <c r="K129" s="159"/>
      <c r="L129" s="159"/>
      <c r="M129" s="160"/>
      <c r="N129" s="160"/>
    </row>
    <row r="130" spans="1:14" ht="15.75" x14ac:dyDescent="0.25">
      <c r="A130" s="153">
        <v>7.181</v>
      </c>
      <c r="B130" s="174" t="s">
        <v>418</v>
      </c>
      <c r="C130" s="155" t="s">
        <v>42</v>
      </c>
      <c r="D130" s="156"/>
      <c r="E130" s="161">
        <v>40</v>
      </c>
      <c r="F130" s="166">
        <v>12</v>
      </c>
      <c r="G130" s="139">
        <f t="shared" si="1"/>
        <v>0.3</v>
      </c>
      <c r="K130" s="159"/>
      <c r="L130" s="159"/>
      <c r="M130" s="160"/>
      <c r="N130" s="160"/>
    </row>
    <row r="131" spans="1:14" ht="15.75" x14ac:dyDescent="0.25">
      <c r="A131" s="153">
        <v>7.1820000000000004</v>
      </c>
      <c r="B131" s="174" t="s">
        <v>419</v>
      </c>
      <c r="C131" s="155" t="s">
        <v>42</v>
      </c>
      <c r="D131" s="156"/>
      <c r="E131" s="161">
        <v>51</v>
      </c>
      <c r="F131" s="166">
        <v>13.75</v>
      </c>
      <c r="G131" s="139">
        <f t="shared" si="1"/>
        <v>0.26960784313725489</v>
      </c>
      <c r="K131" s="159"/>
      <c r="L131" s="159"/>
      <c r="M131" s="160"/>
      <c r="N131" s="160"/>
    </row>
    <row r="132" spans="1:14" ht="15.75" x14ac:dyDescent="0.25">
      <c r="A132" s="153">
        <v>7.19</v>
      </c>
      <c r="B132" s="174" t="s">
        <v>420</v>
      </c>
      <c r="C132" s="155" t="s">
        <v>42</v>
      </c>
      <c r="D132" s="156"/>
      <c r="E132" s="161">
        <v>598</v>
      </c>
      <c r="F132" s="166">
        <v>135</v>
      </c>
      <c r="G132" s="139">
        <f t="shared" si="1"/>
        <v>0.225752508361204</v>
      </c>
      <c r="K132" s="159"/>
      <c r="L132" s="159"/>
      <c r="M132" s="160"/>
      <c r="N132" s="160"/>
    </row>
    <row r="133" spans="1:14" ht="15.75" x14ac:dyDescent="0.25">
      <c r="A133" s="153">
        <v>7.1901000000000002</v>
      </c>
      <c r="B133" s="174" t="s">
        <v>421</v>
      </c>
      <c r="C133" s="155" t="s">
        <v>42</v>
      </c>
      <c r="D133" s="156"/>
      <c r="E133" s="161">
        <v>323</v>
      </c>
      <c r="F133" s="166">
        <v>75</v>
      </c>
      <c r="G133" s="139">
        <f t="shared" si="1"/>
        <v>0.23219814241486067</v>
      </c>
      <c r="K133" s="159"/>
      <c r="L133" s="159"/>
      <c r="M133" s="160"/>
      <c r="N133" s="160"/>
    </row>
    <row r="134" spans="1:14" ht="15.75" x14ac:dyDescent="0.25">
      <c r="A134" s="153">
        <v>7.1901999999999999</v>
      </c>
      <c r="B134" s="174" t="s">
        <v>422</v>
      </c>
      <c r="C134" s="155" t="s">
        <v>42</v>
      </c>
      <c r="D134" s="156"/>
      <c r="E134" s="161">
        <v>221</v>
      </c>
      <c r="F134" s="166">
        <v>54</v>
      </c>
      <c r="G134" s="139">
        <f t="shared" si="1"/>
        <v>0.24434389140271492</v>
      </c>
      <c r="K134" s="159"/>
      <c r="L134" s="159"/>
      <c r="M134" s="160"/>
      <c r="N134" s="160"/>
    </row>
    <row r="135" spans="1:14" ht="15.75" x14ac:dyDescent="0.25">
      <c r="A135" s="153">
        <v>7.2</v>
      </c>
      <c r="B135" s="174" t="s">
        <v>423</v>
      </c>
      <c r="C135" s="155" t="s">
        <v>42</v>
      </c>
      <c r="D135" s="156"/>
      <c r="E135" s="161">
        <v>135</v>
      </c>
      <c r="F135" s="166">
        <v>45</v>
      </c>
      <c r="G135" s="139">
        <f t="shared" si="1"/>
        <v>0.33333333333333331</v>
      </c>
      <c r="K135" s="159"/>
      <c r="L135" s="159"/>
      <c r="M135" s="160"/>
      <c r="N135" s="160"/>
    </row>
    <row r="136" spans="1:14" ht="15.75" x14ac:dyDescent="0.25">
      <c r="A136" s="153">
        <v>7.21</v>
      </c>
      <c r="B136" s="174" t="s">
        <v>424</v>
      </c>
      <c r="C136" s="155" t="s">
        <v>42</v>
      </c>
      <c r="D136" s="156"/>
      <c r="E136" s="161">
        <v>80</v>
      </c>
      <c r="F136" s="166">
        <v>40</v>
      </c>
      <c r="G136" s="139">
        <f t="shared" si="1"/>
        <v>0.5</v>
      </c>
      <c r="K136" s="159"/>
      <c r="L136" s="159"/>
      <c r="M136" s="160"/>
      <c r="N136" s="160"/>
    </row>
    <row r="137" spans="1:14" ht="28.5" x14ac:dyDescent="0.25">
      <c r="A137" s="153">
        <v>7.22</v>
      </c>
      <c r="B137" s="174" t="s">
        <v>425</v>
      </c>
      <c r="C137" s="155" t="s">
        <v>42</v>
      </c>
      <c r="D137" s="156"/>
      <c r="E137" s="161">
        <v>60</v>
      </c>
      <c r="F137" s="166">
        <v>17.5</v>
      </c>
      <c r="G137" s="139">
        <f t="shared" si="1"/>
        <v>0.29166666666666669</v>
      </c>
      <c r="H137" s="187"/>
      <c r="K137" s="159"/>
      <c r="L137" s="159"/>
      <c r="M137" s="160"/>
      <c r="N137" s="160"/>
    </row>
    <row r="138" spans="1:14" ht="28.5" x14ac:dyDescent="0.25">
      <c r="A138" s="153">
        <v>7.23</v>
      </c>
      <c r="B138" s="174" t="s">
        <v>426</v>
      </c>
      <c r="C138" s="155" t="s">
        <v>42</v>
      </c>
      <c r="D138" s="156"/>
      <c r="E138" s="161">
        <v>42</v>
      </c>
      <c r="F138" s="166">
        <v>12.25</v>
      </c>
      <c r="G138" s="139">
        <f t="shared" si="1"/>
        <v>0.29166666666666669</v>
      </c>
      <c r="H138" s="187"/>
      <c r="K138" s="159"/>
      <c r="L138" s="159"/>
      <c r="M138" s="160"/>
      <c r="N138" s="160"/>
    </row>
    <row r="139" spans="1:14" ht="15.75" x14ac:dyDescent="0.25">
      <c r="A139" s="153">
        <v>7.24</v>
      </c>
      <c r="B139" s="174" t="s">
        <v>427</v>
      </c>
      <c r="C139" s="155" t="s">
        <v>42</v>
      </c>
      <c r="D139" s="156"/>
      <c r="E139" s="161">
        <v>955</v>
      </c>
      <c r="F139" s="166">
        <v>198</v>
      </c>
      <c r="G139" s="139">
        <f t="shared" si="1"/>
        <v>0.20732984293193718</v>
      </c>
      <c r="K139" s="159"/>
      <c r="L139" s="159"/>
      <c r="M139" s="160"/>
      <c r="N139" s="160"/>
    </row>
    <row r="140" spans="1:14" ht="15.75" x14ac:dyDescent="0.25">
      <c r="A140" s="153">
        <v>7.25</v>
      </c>
      <c r="B140" s="174" t="s">
        <v>428</v>
      </c>
      <c r="C140" s="155" t="s">
        <v>42</v>
      </c>
      <c r="D140" s="156"/>
      <c r="E140" s="161">
        <v>365</v>
      </c>
      <c r="F140" s="166">
        <v>90</v>
      </c>
      <c r="G140" s="139">
        <f t="shared" si="1"/>
        <v>0.24657534246575341</v>
      </c>
      <c r="K140" s="159"/>
      <c r="L140" s="159"/>
      <c r="M140" s="160"/>
      <c r="N140" s="160"/>
    </row>
    <row r="141" spans="1:14" ht="15.75" x14ac:dyDescent="0.25">
      <c r="A141" s="153">
        <v>7.26</v>
      </c>
      <c r="B141" s="174" t="s">
        <v>429</v>
      </c>
      <c r="C141" s="155" t="s">
        <v>42</v>
      </c>
      <c r="D141" s="156"/>
      <c r="E141" s="161">
        <v>2095</v>
      </c>
      <c r="F141" s="166">
        <v>465</v>
      </c>
      <c r="G141" s="139">
        <f t="shared" si="1"/>
        <v>0.22195704057279236</v>
      </c>
      <c r="K141" s="159"/>
      <c r="L141" s="159"/>
      <c r="M141" s="160"/>
      <c r="N141" s="160"/>
    </row>
    <row r="142" spans="1:14" ht="15.75" x14ac:dyDescent="0.25">
      <c r="A142" s="153">
        <v>7.2610000000000001</v>
      </c>
      <c r="B142" s="174" t="s">
        <v>430</v>
      </c>
      <c r="C142" s="155" t="s">
        <v>42</v>
      </c>
      <c r="D142" s="156"/>
      <c r="E142" s="161">
        <v>1330</v>
      </c>
      <c r="F142" s="166">
        <v>330</v>
      </c>
      <c r="G142" s="139">
        <f t="shared" si="1"/>
        <v>0.24812030075187969</v>
      </c>
      <c r="K142" s="159"/>
      <c r="L142" s="159"/>
      <c r="M142" s="160"/>
      <c r="N142" s="160"/>
    </row>
    <row r="143" spans="1:14" ht="15.75" x14ac:dyDescent="0.25">
      <c r="A143" s="153">
        <v>7.2619999999999996</v>
      </c>
      <c r="B143" s="174" t="s">
        <v>431</v>
      </c>
      <c r="C143" s="155" t="s">
        <v>42</v>
      </c>
      <c r="D143" s="156"/>
      <c r="E143" s="161">
        <v>950</v>
      </c>
      <c r="F143" s="166">
        <v>198</v>
      </c>
      <c r="G143" s="139">
        <f t="shared" si="1"/>
        <v>0.20842105263157895</v>
      </c>
      <c r="K143" s="159"/>
      <c r="L143" s="159"/>
      <c r="M143" s="160"/>
      <c r="N143" s="160"/>
    </row>
    <row r="144" spans="1:14" ht="15.75" x14ac:dyDescent="0.25">
      <c r="A144" s="153">
        <v>7.27</v>
      </c>
      <c r="B144" s="168" t="s">
        <v>432</v>
      </c>
      <c r="C144" s="155" t="s">
        <v>42</v>
      </c>
      <c r="D144" s="156"/>
      <c r="E144" s="161">
        <v>4541</v>
      </c>
      <c r="F144" s="166">
        <v>750</v>
      </c>
      <c r="G144" s="139">
        <f t="shared" si="1"/>
        <v>0.16516185862144903</v>
      </c>
      <c r="K144" s="159"/>
      <c r="L144" s="159"/>
      <c r="M144" s="160"/>
      <c r="N144" s="160"/>
    </row>
    <row r="145" spans="1:14" ht="15.75" x14ac:dyDescent="0.25">
      <c r="A145" s="153">
        <v>7.28</v>
      </c>
      <c r="B145" s="168" t="s">
        <v>433</v>
      </c>
      <c r="C145" s="155" t="s">
        <v>42</v>
      </c>
      <c r="D145" s="156"/>
      <c r="E145" s="161">
        <v>3059</v>
      </c>
      <c r="F145" s="166">
        <v>540</v>
      </c>
      <c r="G145" s="139">
        <f t="shared" si="1"/>
        <v>0.17652827721477607</v>
      </c>
      <c r="K145" s="159"/>
      <c r="L145" s="159"/>
      <c r="M145" s="160"/>
      <c r="N145" s="160"/>
    </row>
    <row r="146" spans="1:14" ht="15.75" x14ac:dyDescent="0.25">
      <c r="A146" s="153">
        <v>7.29</v>
      </c>
      <c r="B146" s="168" t="s">
        <v>434</v>
      </c>
      <c r="C146" s="155" t="s">
        <v>42</v>
      </c>
      <c r="D146" s="156"/>
      <c r="E146" s="161">
        <v>1783</v>
      </c>
      <c r="F146" s="166">
        <v>345</v>
      </c>
      <c r="G146" s="139">
        <f t="shared" si="1"/>
        <v>0.19349411104879416</v>
      </c>
      <c r="K146" s="159"/>
      <c r="L146" s="159"/>
      <c r="M146" s="160"/>
      <c r="N146" s="160"/>
    </row>
    <row r="147" spans="1:14" ht="15.75" x14ac:dyDescent="0.25">
      <c r="A147" s="153">
        <v>7.3</v>
      </c>
      <c r="B147" s="168" t="s">
        <v>435</v>
      </c>
      <c r="C147" s="155" t="s">
        <v>42</v>
      </c>
      <c r="D147" s="156"/>
      <c r="E147" s="161">
        <v>1323</v>
      </c>
      <c r="F147" s="166">
        <v>255</v>
      </c>
      <c r="G147" s="139">
        <f t="shared" ref="G147:G212" si="2">F147/E147</f>
        <v>0.1927437641723356</v>
      </c>
      <c r="K147" s="159"/>
      <c r="L147" s="159"/>
      <c r="M147" s="160"/>
      <c r="N147" s="160"/>
    </row>
    <row r="148" spans="1:14" ht="15.75" x14ac:dyDescent="0.25">
      <c r="A148" s="153">
        <v>7.31</v>
      </c>
      <c r="B148" s="168" t="s">
        <v>436</v>
      </c>
      <c r="C148" s="155" t="s">
        <v>42</v>
      </c>
      <c r="D148" s="156"/>
      <c r="E148" s="161">
        <v>828</v>
      </c>
      <c r="F148" s="166">
        <v>225</v>
      </c>
      <c r="G148" s="139">
        <f t="shared" si="2"/>
        <v>0.27173913043478259</v>
      </c>
      <c r="K148" s="159"/>
      <c r="L148" s="159"/>
      <c r="M148" s="160"/>
      <c r="N148" s="160"/>
    </row>
    <row r="149" spans="1:14" ht="15.75" x14ac:dyDescent="0.25">
      <c r="A149" s="153">
        <v>7.32</v>
      </c>
      <c r="B149" s="168" t="s">
        <v>437</v>
      </c>
      <c r="C149" s="155" t="s">
        <v>42</v>
      </c>
      <c r="D149" s="156"/>
      <c r="E149" s="161">
        <v>1378</v>
      </c>
      <c r="F149" s="166">
        <v>210</v>
      </c>
      <c r="G149" s="139">
        <f t="shared" si="2"/>
        <v>0.15239477503628446</v>
      </c>
      <c r="K149" s="159"/>
      <c r="L149" s="159"/>
      <c r="M149" s="160"/>
      <c r="N149" s="160"/>
    </row>
    <row r="150" spans="1:14" ht="15.75" x14ac:dyDescent="0.25">
      <c r="A150" s="153">
        <v>7.33</v>
      </c>
      <c r="B150" s="168" t="s">
        <v>438</v>
      </c>
      <c r="C150" s="155" t="s">
        <v>42</v>
      </c>
      <c r="D150" s="156"/>
      <c r="E150" s="161">
        <v>1006</v>
      </c>
      <c r="F150" s="166">
        <v>159</v>
      </c>
      <c r="G150" s="139">
        <f t="shared" si="2"/>
        <v>0.15805168986083498</v>
      </c>
      <c r="K150" s="159"/>
      <c r="L150" s="159"/>
      <c r="M150" s="160"/>
      <c r="N150" s="160"/>
    </row>
    <row r="151" spans="1:14" ht="15.75" x14ac:dyDescent="0.25">
      <c r="A151" s="153">
        <v>7.34</v>
      </c>
      <c r="B151" s="168" t="s">
        <v>439</v>
      </c>
      <c r="C151" s="155" t="s">
        <v>42</v>
      </c>
      <c r="D151" s="156"/>
      <c r="E151" s="161">
        <v>857</v>
      </c>
      <c r="F151" s="166">
        <v>135</v>
      </c>
      <c r="G151" s="139">
        <f t="shared" si="2"/>
        <v>0.15752625437572929</v>
      </c>
      <c r="K151" s="159"/>
      <c r="L151" s="159"/>
      <c r="M151" s="160"/>
      <c r="N151" s="160"/>
    </row>
    <row r="152" spans="1:14" ht="15.75" x14ac:dyDescent="0.25">
      <c r="A152" s="153">
        <v>7.35</v>
      </c>
      <c r="B152" s="174" t="s">
        <v>440</v>
      </c>
      <c r="C152" s="155" t="s">
        <v>42</v>
      </c>
      <c r="D152" s="156"/>
      <c r="E152" s="161">
        <v>2390</v>
      </c>
      <c r="F152" s="166">
        <v>720</v>
      </c>
      <c r="G152" s="139">
        <f t="shared" si="2"/>
        <v>0.30125523012552302</v>
      </c>
      <c r="K152" s="159"/>
      <c r="L152" s="159"/>
      <c r="M152" s="160"/>
      <c r="N152" s="160"/>
    </row>
    <row r="153" spans="1:14" ht="15.75" x14ac:dyDescent="0.25">
      <c r="A153" s="153">
        <v>7.36</v>
      </c>
      <c r="B153" s="174" t="s">
        <v>441</v>
      </c>
      <c r="C153" s="155" t="s">
        <v>187</v>
      </c>
      <c r="D153" s="156"/>
      <c r="E153" s="161">
        <v>103</v>
      </c>
      <c r="F153" s="166">
        <v>30</v>
      </c>
      <c r="G153" s="139">
        <f t="shared" si="2"/>
        <v>0.29126213592233008</v>
      </c>
      <c r="K153" s="159"/>
      <c r="L153" s="159"/>
      <c r="M153" s="160"/>
      <c r="N153" s="160"/>
    </row>
    <row r="154" spans="1:14" ht="15.75" x14ac:dyDescent="0.25">
      <c r="A154" s="148">
        <v>8</v>
      </c>
      <c r="B154" s="149" t="s">
        <v>51</v>
      </c>
      <c r="C154" s="150"/>
      <c r="D154" s="162"/>
      <c r="E154" s="163"/>
      <c r="F154" s="166"/>
      <c r="G154" s="139" t="e">
        <f t="shared" si="2"/>
        <v>#DIV/0!</v>
      </c>
      <c r="K154" s="159"/>
      <c r="L154" s="159"/>
      <c r="M154" s="160"/>
      <c r="N154" s="160"/>
    </row>
    <row r="155" spans="1:14" ht="15.75" x14ac:dyDescent="0.25">
      <c r="A155" s="172">
        <v>8.01</v>
      </c>
      <c r="B155" s="180" t="s">
        <v>442</v>
      </c>
      <c r="C155" s="155" t="s">
        <v>195</v>
      </c>
      <c r="D155" s="156"/>
      <c r="E155" s="157"/>
      <c r="F155" s="188">
        <v>9</v>
      </c>
      <c r="G155" s="139" t="e">
        <f t="shared" si="2"/>
        <v>#DIV/0!</v>
      </c>
      <c r="K155" s="159"/>
      <c r="L155" s="159"/>
      <c r="M155" s="160"/>
      <c r="N155" s="160"/>
    </row>
    <row r="156" spans="1:14" ht="15.75" x14ac:dyDescent="0.25">
      <c r="A156" s="172">
        <v>8.02</v>
      </c>
      <c r="B156" s="180" t="s">
        <v>443</v>
      </c>
      <c r="C156" s="155" t="s">
        <v>42</v>
      </c>
      <c r="D156" s="156"/>
      <c r="E156" s="157"/>
      <c r="F156" s="188">
        <v>18</v>
      </c>
      <c r="G156" s="139" t="e">
        <f t="shared" si="2"/>
        <v>#DIV/0!</v>
      </c>
      <c r="K156" s="159"/>
      <c r="L156" s="159"/>
      <c r="M156" s="160"/>
      <c r="N156" s="160"/>
    </row>
    <row r="157" spans="1:14" ht="15.75" x14ac:dyDescent="0.25">
      <c r="A157" s="172">
        <v>8.0299999999999994</v>
      </c>
      <c r="B157" s="180" t="s">
        <v>444</v>
      </c>
      <c r="C157" s="155" t="s">
        <v>42</v>
      </c>
      <c r="D157" s="156"/>
      <c r="E157" s="157"/>
      <c r="F157" s="188">
        <v>18</v>
      </c>
      <c r="G157" s="139" t="e">
        <f t="shared" si="2"/>
        <v>#DIV/0!</v>
      </c>
      <c r="K157" s="159"/>
      <c r="L157" s="159"/>
      <c r="M157" s="160"/>
      <c r="N157" s="160"/>
    </row>
    <row r="158" spans="1:14" ht="15.75" x14ac:dyDescent="0.25">
      <c r="A158" s="172">
        <v>8.0399999999999991</v>
      </c>
      <c r="B158" s="180" t="s">
        <v>445</v>
      </c>
      <c r="C158" s="155" t="s">
        <v>42</v>
      </c>
      <c r="D158" s="156"/>
      <c r="E158" s="157"/>
      <c r="F158" s="188">
        <v>18</v>
      </c>
      <c r="G158" s="139" t="e">
        <f t="shared" si="2"/>
        <v>#DIV/0!</v>
      </c>
      <c r="K158" s="159"/>
      <c r="L158" s="159"/>
      <c r="M158" s="160"/>
      <c r="N158" s="160"/>
    </row>
    <row r="159" spans="1:14" ht="15.75" x14ac:dyDescent="0.25">
      <c r="A159" s="172">
        <v>8.0500000000000007</v>
      </c>
      <c r="B159" s="180" t="s">
        <v>446</v>
      </c>
      <c r="C159" s="155" t="s">
        <v>42</v>
      </c>
      <c r="D159" s="156"/>
      <c r="E159" s="157"/>
      <c r="F159" s="188">
        <v>28</v>
      </c>
      <c r="G159" s="139" t="e">
        <f t="shared" si="2"/>
        <v>#DIV/0!</v>
      </c>
      <c r="K159" s="159"/>
      <c r="L159" s="159"/>
      <c r="M159" s="160"/>
      <c r="N159" s="160"/>
    </row>
    <row r="160" spans="1:14" ht="28.5" x14ac:dyDescent="0.25">
      <c r="A160" s="172">
        <v>8.06</v>
      </c>
      <c r="B160" s="174" t="s">
        <v>447</v>
      </c>
      <c r="C160" s="155" t="s">
        <v>341</v>
      </c>
      <c r="D160" s="156"/>
      <c r="E160" s="161">
        <v>616.94000000000005</v>
      </c>
      <c r="F160" s="166">
        <v>106.7</v>
      </c>
      <c r="G160" s="139">
        <f t="shared" si="2"/>
        <v>0.17295036794501895</v>
      </c>
      <c r="K160" s="159"/>
      <c r="L160" s="159"/>
      <c r="M160" s="160"/>
      <c r="N160" s="160"/>
    </row>
    <row r="161" spans="1:14" ht="15.75" x14ac:dyDescent="0.25">
      <c r="A161" s="189">
        <v>8.0609999999999999</v>
      </c>
      <c r="B161" s="190" t="s">
        <v>448</v>
      </c>
      <c r="C161" s="171" t="s">
        <v>42</v>
      </c>
      <c r="D161" s="156"/>
      <c r="E161" s="161">
        <v>480</v>
      </c>
      <c r="F161" s="166">
        <v>259.59999999999997</v>
      </c>
      <c r="G161" s="139">
        <f t="shared" si="2"/>
        <v>0.54083333333333328</v>
      </c>
      <c r="K161" s="159"/>
      <c r="L161" s="159"/>
      <c r="M161" s="160"/>
      <c r="N161" s="160"/>
    </row>
    <row r="162" spans="1:14" ht="15.75" x14ac:dyDescent="0.25">
      <c r="A162" s="189">
        <v>8.0619999999999994</v>
      </c>
      <c r="B162" s="190" t="s">
        <v>449</v>
      </c>
      <c r="C162" s="171" t="s">
        <v>42</v>
      </c>
      <c r="D162" s="156"/>
      <c r="E162" s="161">
        <v>540</v>
      </c>
      <c r="F162" s="166">
        <v>296.99999999999994</v>
      </c>
      <c r="G162" s="139">
        <f t="shared" si="2"/>
        <v>0.54999999999999993</v>
      </c>
      <c r="K162" s="159"/>
      <c r="L162" s="159"/>
      <c r="M162" s="160"/>
      <c r="N162" s="160"/>
    </row>
    <row r="163" spans="1:14" ht="15.75" x14ac:dyDescent="0.25">
      <c r="A163" s="189">
        <v>8.0630000000000006</v>
      </c>
      <c r="B163" s="190" t="s">
        <v>450</v>
      </c>
      <c r="C163" s="171" t="s">
        <v>42</v>
      </c>
      <c r="D163" s="156"/>
      <c r="E163" s="161">
        <v>600</v>
      </c>
      <c r="F163" s="166">
        <v>330.00000000000006</v>
      </c>
      <c r="G163" s="139">
        <f t="shared" si="2"/>
        <v>0.55000000000000004</v>
      </c>
      <c r="K163" s="159"/>
      <c r="L163" s="159"/>
      <c r="M163" s="160"/>
      <c r="N163" s="160"/>
    </row>
    <row r="164" spans="1:14" ht="28.5" x14ac:dyDescent="0.25">
      <c r="A164" s="172">
        <v>8.07</v>
      </c>
      <c r="B164" s="174" t="s">
        <v>451</v>
      </c>
      <c r="C164" s="155" t="s">
        <v>42</v>
      </c>
      <c r="D164" s="156"/>
      <c r="E164" s="161">
        <v>979.1</v>
      </c>
      <c r="F164" s="166">
        <v>84</v>
      </c>
      <c r="G164" s="139">
        <f t="shared" si="2"/>
        <v>8.579307527321009E-2</v>
      </c>
      <c r="K164" s="159"/>
      <c r="L164" s="159"/>
      <c r="M164" s="160"/>
      <c r="N164" s="160"/>
    </row>
    <row r="165" spans="1:14" ht="15.75" x14ac:dyDescent="0.25">
      <c r="A165" s="189">
        <v>8.0709999999999997</v>
      </c>
      <c r="B165" s="190" t="s">
        <v>452</v>
      </c>
      <c r="C165" s="171" t="s">
        <v>42</v>
      </c>
      <c r="D165" s="156"/>
      <c r="E165" s="161">
        <v>230</v>
      </c>
      <c r="F165" s="166">
        <v>57</v>
      </c>
      <c r="G165" s="139">
        <f t="shared" si="2"/>
        <v>0.24782608695652175</v>
      </c>
      <c r="K165" s="159"/>
      <c r="L165" s="159"/>
      <c r="M165" s="160"/>
      <c r="N165" s="160"/>
    </row>
    <row r="166" spans="1:14" ht="28.5" x14ac:dyDescent="0.25">
      <c r="A166" s="172">
        <v>8.08</v>
      </c>
      <c r="B166" s="174" t="s">
        <v>453</v>
      </c>
      <c r="C166" s="155" t="s">
        <v>42</v>
      </c>
      <c r="D166" s="156"/>
      <c r="E166" s="161">
        <v>979.1</v>
      </c>
      <c r="F166" s="166">
        <v>82.5</v>
      </c>
      <c r="G166" s="139">
        <f t="shared" si="2"/>
        <v>8.4261056071902762E-2</v>
      </c>
      <c r="K166" s="159"/>
      <c r="L166" s="159"/>
      <c r="M166" s="160"/>
      <c r="N166" s="160"/>
    </row>
    <row r="167" spans="1:14" ht="28.5" x14ac:dyDescent="0.25">
      <c r="A167" s="189">
        <v>8.0809999999999995</v>
      </c>
      <c r="B167" s="190" t="s">
        <v>454</v>
      </c>
      <c r="C167" s="171" t="s">
        <v>42</v>
      </c>
      <c r="D167" s="156"/>
      <c r="E167" s="161">
        <v>605</v>
      </c>
      <c r="F167" s="166">
        <v>91.5</v>
      </c>
      <c r="G167" s="139">
        <f t="shared" si="2"/>
        <v>0.15123966942148762</v>
      </c>
      <c r="K167" s="159"/>
      <c r="L167" s="159"/>
      <c r="M167" s="160"/>
      <c r="N167" s="160"/>
    </row>
    <row r="168" spans="1:14" ht="15.75" x14ac:dyDescent="0.25">
      <c r="A168" s="189">
        <v>8.0820000000000007</v>
      </c>
      <c r="B168" s="190" t="s">
        <v>455</v>
      </c>
      <c r="C168" s="171" t="s">
        <v>42</v>
      </c>
      <c r="D168" s="156"/>
      <c r="E168" s="161">
        <v>303.33</v>
      </c>
      <c r="F168" s="166">
        <v>75</v>
      </c>
      <c r="G168" s="139">
        <f t="shared" si="2"/>
        <v>0.24725546434576207</v>
      </c>
      <c r="K168" s="159"/>
      <c r="L168" s="159"/>
      <c r="M168" s="160"/>
      <c r="N168" s="160"/>
    </row>
    <row r="169" spans="1:14" ht="15.75" x14ac:dyDescent="0.25">
      <c r="A169" s="172">
        <v>8.09</v>
      </c>
      <c r="B169" s="174" t="s">
        <v>456</v>
      </c>
      <c r="C169" s="155" t="s">
        <v>42</v>
      </c>
      <c r="D169" s="156"/>
      <c r="E169" s="161">
        <v>8.5</v>
      </c>
      <c r="F169" s="166">
        <v>3</v>
      </c>
      <c r="G169" s="139">
        <f t="shared" si="2"/>
        <v>0.35294117647058826</v>
      </c>
      <c r="K169" s="159"/>
      <c r="L169" s="159"/>
      <c r="M169" s="160"/>
      <c r="N169" s="160"/>
    </row>
    <row r="170" spans="1:14" ht="15.75" x14ac:dyDescent="0.25">
      <c r="A170" s="172">
        <v>8.1</v>
      </c>
      <c r="B170" s="174" t="s">
        <v>457</v>
      </c>
      <c r="C170" s="155" t="s">
        <v>42</v>
      </c>
      <c r="D170" s="156"/>
      <c r="E170" s="161">
        <v>1.8</v>
      </c>
      <c r="F170" s="166">
        <v>0.375</v>
      </c>
      <c r="G170" s="139">
        <f t="shared" si="2"/>
        <v>0.20833333333333331</v>
      </c>
      <c r="K170" s="159"/>
      <c r="L170" s="159"/>
      <c r="M170" s="160"/>
      <c r="N170" s="160"/>
    </row>
    <row r="171" spans="1:14" ht="15.75" x14ac:dyDescent="0.25">
      <c r="A171" s="172">
        <v>8.1000999999999994</v>
      </c>
      <c r="B171" s="174" t="s">
        <v>458</v>
      </c>
      <c r="C171" s="155" t="s">
        <v>42</v>
      </c>
      <c r="D171" s="156"/>
      <c r="E171" s="161">
        <v>2.5</v>
      </c>
      <c r="F171" s="166"/>
      <c r="K171" s="159"/>
      <c r="L171" s="159"/>
      <c r="M171" s="160"/>
      <c r="N171" s="160"/>
    </row>
    <row r="172" spans="1:14" ht="15.75" x14ac:dyDescent="0.25">
      <c r="A172" s="172">
        <v>8.11</v>
      </c>
      <c r="B172" s="180" t="s">
        <v>459</v>
      </c>
      <c r="C172" s="155" t="s">
        <v>42</v>
      </c>
      <c r="D172" s="156"/>
      <c r="E172" s="161">
        <v>1.35</v>
      </c>
      <c r="F172" s="166">
        <v>0.3</v>
      </c>
      <c r="G172" s="139">
        <f t="shared" si="2"/>
        <v>0.22222222222222221</v>
      </c>
      <c r="K172" s="159"/>
      <c r="L172" s="159"/>
      <c r="M172" s="160"/>
      <c r="N172" s="160"/>
    </row>
    <row r="173" spans="1:14" ht="15.75" x14ac:dyDescent="0.25">
      <c r="A173" s="172">
        <v>8.1100999999999992</v>
      </c>
      <c r="B173" s="180" t="s">
        <v>460</v>
      </c>
      <c r="C173" s="155" t="s">
        <v>42</v>
      </c>
      <c r="D173" s="156"/>
      <c r="E173" s="161">
        <v>2</v>
      </c>
      <c r="F173" s="166"/>
      <c r="K173" s="159"/>
      <c r="L173" s="159"/>
      <c r="M173" s="160"/>
      <c r="N173" s="160"/>
    </row>
    <row r="174" spans="1:14" ht="15.75" x14ac:dyDescent="0.25">
      <c r="A174" s="172">
        <v>8.1199999999999992</v>
      </c>
      <c r="B174" s="180" t="s">
        <v>461</v>
      </c>
      <c r="C174" s="155" t="s">
        <v>187</v>
      </c>
      <c r="D174" s="156"/>
      <c r="E174" s="161">
        <v>100</v>
      </c>
      <c r="F174" s="166">
        <v>13.5</v>
      </c>
      <c r="G174" s="139">
        <f t="shared" si="2"/>
        <v>0.13500000000000001</v>
      </c>
      <c r="K174" s="159"/>
      <c r="L174" s="159"/>
      <c r="M174" s="160"/>
      <c r="N174" s="160"/>
    </row>
    <row r="175" spans="1:14" ht="15.75" x14ac:dyDescent="0.25">
      <c r="A175" s="172">
        <v>8.1300000000000008</v>
      </c>
      <c r="B175" s="174" t="s">
        <v>462</v>
      </c>
      <c r="C175" s="155" t="s">
        <v>166</v>
      </c>
      <c r="D175" s="156"/>
      <c r="E175" s="161">
        <v>520</v>
      </c>
      <c r="F175" s="166">
        <v>71.25</v>
      </c>
      <c r="G175" s="139">
        <f t="shared" si="2"/>
        <v>0.13701923076923078</v>
      </c>
      <c r="K175" s="159"/>
      <c r="L175" s="159"/>
      <c r="M175" s="160"/>
      <c r="N175" s="160"/>
    </row>
    <row r="176" spans="1:14" ht="15.75" x14ac:dyDescent="0.25">
      <c r="A176" s="148">
        <v>9</v>
      </c>
      <c r="B176" s="191" t="s">
        <v>251</v>
      </c>
      <c r="C176" s="150"/>
      <c r="D176" s="162"/>
      <c r="E176" s="163"/>
      <c r="F176" s="166"/>
      <c r="G176" s="139" t="e">
        <f t="shared" si="2"/>
        <v>#DIV/0!</v>
      </c>
      <c r="K176" s="159"/>
      <c r="L176" s="159"/>
      <c r="M176" s="160"/>
      <c r="N176" s="160"/>
    </row>
    <row r="177" spans="1:14" ht="15.75" x14ac:dyDescent="0.25">
      <c r="A177" s="189">
        <v>9.0069999999999997</v>
      </c>
      <c r="B177" s="190" t="s">
        <v>253</v>
      </c>
      <c r="C177" s="171" t="s">
        <v>333</v>
      </c>
      <c r="D177" s="156"/>
      <c r="E177" s="157"/>
      <c r="F177" s="188">
        <v>6</v>
      </c>
      <c r="G177" s="139" t="e">
        <f t="shared" si="2"/>
        <v>#DIV/0!</v>
      </c>
      <c r="K177" s="159"/>
      <c r="L177" s="159"/>
      <c r="M177" s="160"/>
      <c r="N177" s="160"/>
    </row>
    <row r="178" spans="1:14" ht="15.75" x14ac:dyDescent="0.25">
      <c r="A178" s="189">
        <v>9.0079999999999991</v>
      </c>
      <c r="B178" s="190" t="s">
        <v>256</v>
      </c>
      <c r="C178" s="171" t="s">
        <v>333</v>
      </c>
      <c r="D178" s="156"/>
      <c r="E178" s="157"/>
      <c r="F178" s="188">
        <v>6</v>
      </c>
      <c r="G178" s="139" t="e">
        <f t="shared" si="2"/>
        <v>#DIV/0!</v>
      </c>
      <c r="K178" s="159"/>
      <c r="L178" s="159"/>
      <c r="M178" s="160"/>
      <c r="N178" s="160"/>
    </row>
    <row r="179" spans="1:14" ht="15.75" x14ac:dyDescent="0.25">
      <c r="A179" s="189">
        <v>9.0090000000000003</v>
      </c>
      <c r="B179" s="190" t="s">
        <v>258</v>
      </c>
      <c r="C179" s="171" t="s">
        <v>153</v>
      </c>
      <c r="D179" s="156"/>
      <c r="E179" s="157"/>
      <c r="F179" s="188">
        <v>10</v>
      </c>
      <c r="G179" s="139" t="e">
        <f t="shared" si="2"/>
        <v>#DIV/0!</v>
      </c>
      <c r="K179" s="159"/>
      <c r="L179" s="159"/>
      <c r="M179" s="160"/>
      <c r="N179" s="160"/>
    </row>
    <row r="180" spans="1:14" ht="15.75" x14ac:dyDescent="0.25">
      <c r="A180" s="189">
        <v>9.01</v>
      </c>
      <c r="B180" s="190" t="s">
        <v>260</v>
      </c>
      <c r="C180" s="171" t="s">
        <v>153</v>
      </c>
      <c r="D180" s="156"/>
      <c r="E180" s="157"/>
      <c r="F180" s="188">
        <v>10</v>
      </c>
      <c r="G180" s="139" t="e">
        <f t="shared" si="2"/>
        <v>#DIV/0!</v>
      </c>
      <c r="K180" s="159"/>
      <c r="L180" s="159"/>
      <c r="M180" s="160"/>
      <c r="N180" s="160"/>
    </row>
    <row r="181" spans="1:14" ht="15.75" x14ac:dyDescent="0.25">
      <c r="A181" s="172">
        <v>9.02</v>
      </c>
      <c r="B181" s="180" t="s">
        <v>463</v>
      </c>
      <c r="C181" s="155" t="s">
        <v>42</v>
      </c>
      <c r="D181" s="156"/>
      <c r="E181" s="161">
        <v>320</v>
      </c>
      <c r="F181" s="166">
        <v>135</v>
      </c>
      <c r="G181" s="139">
        <f t="shared" si="2"/>
        <v>0.421875</v>
      </c>
      <c r="K181" s="159"/>
      <c r="L181" s="159"/>
      <c r="M181" s="160"/>
      <c r="N181" s="160"/>
    </row>
    <row r="182" spans="1:14" ht="15.75" x14ac:dyDescent="0.25">
      <c r="A182" s="172">
        <v>9.0299999999999994</v>
      </c>
      <c r="B182" s="180" t="s">
        <v>464</v>
      </c>
      <c r="C182" s="155" t="s">
        <v>42</v>
      </c>
      <c r="D182" s="156"/>
      <c r="E182" s="161">
        <v>550</v>
      </c>
      <c r="F182" s="166">
        <v>281.39999999999998</v>
      </c>
      <c r="G182" s="139">
        <f t="shared" si="2"/>
        <v>0.51163636363636356</v>
      </c>
      <c r="K182" s="159"/>
      <c r="L182" s="159"/>
      <c r="M182" s="160"/>
      <c r="N182" s="160"/>
    </row>
    <row r="183" spans="1:14" ht="15.75" x14ac:dyDescent="0.25">
      <c r="A183" s="172">
        <v>9.0399999999999991</v>
      </c>
      <c r="B183" s="180" t="s">
        <v>465</v>
      </c>
      <c r="C183" s="155" t="s">
        <v>42</v>
      </c>
      <c r="D183" s="156"/>
      <c r="E183" s="161">
        <v>850</v>
      </c>
      <c r="F183" s="166">
        <v>408</v>
      </c>
      <c r="G183" s="139">
        <f t="shared" si="2"/>
        <v>0.48</v>
      </c>
      <c r="K183" s="159"/>
      <c r="L183" s="159"/>
      <c r="M183" s="160"/>
      <c r="N183" s="160"/>
    </row>
    <row r="184" spans="1:14" ht="15.75" x14ac:dyDescent="0.25">
      <c r="A184" s="172">
        <v>9.0500000000000007</v>
      </c>
      <c r="B184" s="180" t="s">
        <v>466</v>
      </c>
      <c r="C184" s="155" t="s">
        <v>42</v>
      </c>
      <c r="D184" s="156"/>
      <c r="E184" s="161">
        <v>450</v>
      </c>
      <c r="F184" s="166">
        <v>153</v>
      </c>
      <c r="G184" s="139">
        <f t="shared" si="2"/>
        <v>0.34</v>
      </c>
      <c r="K184" s="159"/>
      <c r="L184" s="159"/>
      <c r="M184" s="160"/>
      <c r="N184" s="160"/>
    </row>
    <row r="185" spans="1:14" ht="15.75" x14ac:dyDescent="0.25">
      <c r="A185" s="172">
        <v>9.06</v>
      </c>
      <c r="B185" s="180" t="s">
        <v>467</v>
      </c>
      <c r="C185" s="155" t="s">
        <v>42</v>
      </c>
      <c r="D185" s="156"/>
      <c r="E185" s="161">
        <v>720</v>
      </c>
      <c r="F185" s="166">
        <v>285</v>
      </c>
      <c r="G185" s="139">
        <f t="shared" si="2"/>
        <v>0.39583333333333331</v>
      </c>
      <c r="K185" s="159"/>
      <c r="L185" s="159"/>
      <c r="M185" s="160"/>
      <c r="N185" s="160"/>
    </row>
    <row r="186" spans="1:14" ht="15.75" x14ac:dyDescent="0.25">
      <c r="A186" s="172">
        <v>9.07</v>
      </c>
      <c r="B186" s="180" t="s">
        <v>468</v>
      </c>
      <c r="C186" s="155" t="s">
        <v>42</v>
      </c>
      <c r="D186" s="156"/>
      <c r="E186" s="161">
        <v>1200</v>
      </c>
      <c r="F186" s="166">
        <v>453</v>
      </c>
      <c r="G186" s="139">
        <f t="shared" si="2"/>
        <v>0.3775</v>
      </c>
      <c r="K186" s="159"/>
      <c r="L186" s="159"/>
      <c r="M186" s="160"/>
      <c r="N186" s="160"/>
    </row>
    <row r="187" spans="1:14" ht="28.5" x14ac:dyDescent="0.25">
      <c r="A187" s="172">
        <v>9.08</v>
      </c>
      <c r="B187" s="174" t="s">
        <v>469</v>
      </c>
      <c r="C187" s="155" t="s">
        <v>42</v>
      </c>
      <c r="D187" s="156"/>
      <c r="E187" s="161">
        <v>97</v>
      </c>
      <c r="F187" s="166">
        <v>45</v>
      </c>
      <c r="G187" s="139">
        <f t="shared" si="2"/>
        <v>0.46391752577319589</v>
      </c>
      <c r="K187" s="159"/>
      <c r="L187" s="159"/>
      <c r="M187" s="160"/>
      <c r="N187" s="160"/>
    </row>
    <row r="188" spans="1:14" ht="15.75" x14ac:dyDescent="0.25">
      <c r="A188" s="172">
        <v>9.0890000000000004</v>
      </c>
      <c r="B188" s="174" t="s">
        <v>470</v>
      </c>
      <c r="C188" s="155" t="s">
        <v>42</v>
      </c>
      <c r="D188" s="156"/>
      <c r="E188" s="161">
        <v>590</v>
      </c>
      <c r="F188" s="166">
        <v>210</v>
      </c>
      <c r="G188" s="139">
        <f t="shared" si="2"/>
        <v>0.3559322033898305</v>
      </c>
      <c r="K188" s="159"/>
      <c r="L188" s="159"/>
      <c r="M188" s="160"/>
      <c r="N188" s="160"/>
    </row>
    <row r="189" spans="1:14" ht="15.75" x14ac:dyDescent="0.25">
      <c r="A189" s="172">
        <v>9.09</v>
      </c>
      <c r="B189" s="174" t="s">
        <v>471</v>
      </c>
      <c r="C189" s="155" t="s">
        <v>42</v>
      </c>
      <c r="D189" s="156"/>
      <c r="E189" s="161">
        <v>370</v>
      </c>
      <c r="F189" s="166">
        <v>156</v>
      </c>
      <c r="G189" s="139">
        <f t="shared" si="2"/>
        <v>0.42162162162162165</v>
      </c>
      <c r="K189" s="159"/>
      <c r="L189" s="159"/>
      <c r="M189" s="160"/>
      <c r="N189" s="160"/>
    </row>
    <row r="190" spans="1:14" ht="28.5" x14ac:dyDescent="0.25">
      <c r="A190" s="172">
        <v>9.1</v>
      </c>
      <c r="B190" s="174" t="s">
        <v>472</v>
      </c>
      <c r="C190" s="155" t="s">
        <v>42</v>
      </c>
      <c r="D190" s="156"/>
      <c r="E190" s="161">
        <v>130</v>
      </c>
      <c r="F190" s="166">
        <v>45</v>
      </c>
      <c r="G190" s="139">
        <f t="shared" si="2"/>
        <v>0.34615384615384615</v>
      </c>
      <c r="K190" s="159"/>
      <c r="L190" s="159"/>
      <c r="M190" s="160"/>
      <c r="N190" s="160"/>
    </row>
    <row r="191" spans="1:14" ht="15.75" x14ac:dyDescent="0.25">
      <c r="A191" s="172">
        <v>9.11</v>
      </c>
      <c r="B191" s="174" t="s">
        <v>473</v>
      </c>
      <c r="C191" s="155" t="s">
        <v>42</v>
      </c>
      <c r="D191" s="156"/>
      <c r="E191" s="161">
        <v>45</v>
      </c>
      <c r="F191" s="166">
        <v>28.5</v>
      </c>
      <c r="G191" s="139">
        <f t="shared" si="2"/>
        <v>0.6333333333333333</v>
      </c>
      <c r="K191" s="159"/>
      <c r="L191" s="159"/>
      <c r="M191" s="160"/>
      <c r="N191" s="160"/>
    </row>
    <row r="192" spans="1:14" ht="15.75" x14ac:dyDescent="0.25">
      <c r="A192" s="172">
        <v>9.1199999999999992</v>
      </c>
      <c r="B192" s="174" t="s">
        <v>474</v>
      </c>
      <c r="C192" s="155" t="s">
        <v>42</v>
      </c>
      <c r="D192" s="156"/>
      <c r="E192" s="161">
        <v>4</v>
      </c>
      <c r="F192" s="166">
        <v>2.4</v>
      </c>
      <c r="G192" s="139">
        <f t="shared" si="2"/>
        <v>0.6</v>
      </c>
      <c r="K192" s="159"/>
      <c r="L192" s="159"/>
      <c r="M192" s="160"/>
      <c r="N192" s="160"/>
    </row>
    <row r="193" spans="1:14" ht="28.5" x14ac:dyDescent="0.25">
      <c r="A193" s="172">
        <v>9.1300000000000008</v>
      </c>
      <c r="B193" s="174" t="s">
        <v>475</v>
      </c>
      <c r="C193" s="155" t="s">
        <v>42</v>
      </c>
      <c r="D193" s="156"/>
      <c r="E193" s="161">
        <v>145</v>
      </c>
      <c r="F193" s="166">
        <v>45</v>
      </c>
      <c r="G193" s="139">
        <f t="shared" si="2"/>
        <v>0.31034482758620691</v>
      </c>
      <c r="K193" s="159"/>
      <c r="L193" s="159"/>
      <c r="M193" s="160"/>
      <c r="N193" s="160"/>
    </row>
    <row r="194" spans="1:14" ht="15.75" x14ac:dyDescent="0.25">
      <c r="A194" s="172">
        <v>9.1310000000000002</v>
      </c>
      <c r="B194" s="174" t="s">
        <v>476</v>
      </c>
      <c r="C194" s="155" t="s">
        <v>42</v>
      </c>
      <c r="D194" s="156"/>
      <c r="E194" s="161">
        <v>6</v>
      </c>
      <c r="F194" s="166">
        <v>1.7999999999999998</v>
      </c>
      <c r="G194" s="139">
        <f t="shared" si="2"/>
        <v>0.3</v>
      </c>
      <c r="H194" s="187"/>
      <c r="K194" s="159"/>
      <c r="L194" s="159"/>
      <c r="M194" s="160"/>
      <c r="N194" s="160"/>
    </row>
    <row r="195" spans="1:14" ht="42.75" x14ac:dyDescent="0.25">
      <c r="A195" s="172">
        <v>9.14</v>
      </c>
      <c r="B195" s="174" t="s">
        <v>477</v>
      </c>
      <c r="C195" s="155" t="s">
        <v>42</v>
      </c>
      <c r="D195" s="156"/>
      <c r="E195" s="161">
        <v>245</v>
      </c>
      <c r="F195" s="166">
        <v>75</v>
      </c>
      <c r="G195" s="139">
        <f t="shared" si="2"/>
        <v>0.30612244897959184</v>
      </c>
      <c r="K195" s="159"/>
      <c r="L195" s="159"/>
      <c r="M195" s="160"/>
      <c r="N195" s="160"/>
    </row>
    <row r="196" spans="1:14" ht="15.75" x14ac:dyDescent="0.25">
      <c r="A196" s="172">
        <v>9.141</v>
      </c>
      <c r="B196" s="174" t="s">
        <v>478</v>
      </c>
      <c r="C196" s="155" t="s">
        <v>333</v>
      </c>
      <c r="D196" s="156"/>
      <c r="E196" s="161">
        <v>36</v>
      </c>
      <c r="F196" s="166">
        <v>12</v>
      </c>
      <c r="G196" s="139">
        <f t="shared" si="2"/>
        <v>0.33333333333333331</v>
      </c>
      <c r="K196" s="159"/>
      <c r="L196" s="159"/>
      <c r="M196" s="160"/>
      <c r="N196" s="160"/>
    </row>
    <row r="197" spans="1:14" ht="15.75" x14ac:dyDescent="0.25">
      <c r="A197" s="172">
        <v>9.1419999999999995</v>
      </c>
      <c r="B197" s="174" t="s">
        <v>479</v>
      </c>
      <c r="C197" s="155" t="s">
        <v>42</v>
      </c>
      <c r="D197" s="156"/>
      <c r="E197" s="161">
        <v>360</v>
      </c>
      <c r="F197" s="166">
        <v>108</v>
      </c>
      <c r="G197" s="139">
        <f t="shared" si="2"/>
        <v>0.3</v>
      </c>
      <c r="K197" s="159"/>
      <c r="L197" s="159"/>
      <c r="M197" s="160"/>
      <c r="N197" s="160"/>
    </row>
    <row r="198" spans="1:14" ht="15.75" x14ac:dyDescent="0.25">
      <c r="A198" s="172">
        <v>9.1430000000000007</v>
      </c>
      <c r="B198" s="174" t="s">
        <v>480</v>
      </c>
      <c r="C198" s="155" t="s">
        <v>42</v>
      </c>
      <c r="D198" s="156"/>
      <c r="E198" s="161">
        <v>288</v>
      </c>
      <c r="F198" s="166">
        <v>90</v>
      </c>
      <c r="G198" s="139">
        <f t="shared" si="2"/>
        <v>0.3125</v>
      </c>
      <c r="K198" s="159"/>
      <c r="L198" s="159"/>
      <c r="M198" s="160"/>
      <c r="N198" s="160"/>
    </row>
    <row r="199" spans="1:14" ht="15.75" x14ac:dyDescent="0.25">
      <c r="A199" s="172">
        <v>9.15</v>
      </c>
      <c r="B199" s="180" t="s">
        <v>481</v>
      </c>
      <c r="C199" s="155" t="s">
        <v>333</v>
      </c>
      <c r="D199" s="156"/>
      <c r="E199" s="161">
        <v>120</v>
      </c>
      <c r="F199" s="166">
        <v>45</v>
      </c>
      <c r="G199" s="139">
        <f t="shared" si="2"/>
        <v>0.375</v>
      </c>
      <c r="K199" s="159"/>
      <c r="L199" s="159"/>
      <c r="M199" s="160"/>
      <c r="N199" s="160"/>
    </row>
    <row r="200" spans="1:14" ht="15.75" x14ac:dyDescent="0.25">
      <c r="A200" s="172">
        <v>9.16</v>
      </c>
      <c r="B200" s="180" t="s">
        <v>482</v>
      </c>
      <c r="C200" s="155" t="s">
        <v>333</v>
      </c>
      <c r="D200" s="156"/>
      <c r="E200" s="161">
        <v>120</v>
      </c>
      <c r="F200" s="166">
        <v>45</v>
      </c>
      <c r="G200" s="139">
        <f t="shared" si="2"/>
        <v>0.375</v>
      </c>
      <c r="K200" s="159"/>
      <c r="L200" s="159"/>
      <c r="M200" s="160"/>
      <c r="N200" s="160"/>
    </row>
    <row r="201" spans="1:14" ht="15.75" x14ac:dyDescent="0.25">
      <c r="A201" s="172">
        <v>9.17</v>
      </c>
      <c r="B201" s="180" t="s">
        <v>483</v>
      </c>
      <c r="C201" s="155" t="s">
        <v>333</v>
      </c>
      <c r="D201" s="156"/>
      <c r="E201" s="161">
        <v>60</v>
      </c>
      <c r="F201" s="166">
        <v>21</v>
      </c>
      <c r="G201" s="139">
        <f t="shared" si="2"/>
        <v>0.35</v>
      </c>
      <c r="K201" s="159"/>
      <c r="L201" s="159"/>
      <c r="M201" s="160"/>
      <c r="N201" s="160"/>
    </row>
    <row r="202" spans="1:14" ht="15.75" x14ac:dyDescent="0.25">
      <c r="A202" s="172">
        <v>9.18</v>
      </c>
      <c r="B202" s="174" t="s">
        <v>484</v>
      </c>
      <c r="C202" s="155" t="s">
        <v>333</v>
      </c>
      <c r="D202" s="156"/>
      <c r="E202" s="161">
        <v>62</v>
      </c>
      <c r="F202" s="166">
        <v>25.5</v>
      </c>
      <c r="G202" s="139">
        <f t="shared" si="2"/>
        <v>0.41129032258064518</v>
      </c>
      <c r="K202" s="159"/>
      <c r="L202" s="159"/>
      <c r="M202" s="160"/>
      <c r="N202" s="160"/>
    </row>
    <row r="203" spans="1:14" ht="15.75" x14ac:dyDescent="0.25">
      <c r="A203" s="172">
        <v>9.19</v>
      </c>
      <c r="B203" s="174" t="s">
        <v>485</v>
      </c>
      <c r="C203" s="155" t="s">
        <v>166</v>
      </c>
      <c r="D203" s="156"/>
      <c r="E203" s="161">
        <v>900</v>
      </c>
      <c r="F203" s="166">
        <v>315</v>
      </c>
      <c r="G203" s="139">
        <f t="shared" si="2"/>
        <v>0.35</v>
      </c>
      <c r="K203" s="159"/>
      <c r="L203" s="159"/>
      <c r="M203" s="160"/>
      <c r="N203" s="160"/>
    </row>
    <row r="204" spans="1:14" ht="15.75" x14ac:dyDescent="0.25">
      <c r="A204" s="172">
        <v>9.1999999999999993</v>
      </c>
      <c r="B204" s="174" t="s">
        <v>486</v>
      </c>
      <c r="C204" s="155" t="s">
        <v>42</v>
      </c>
      <c r="D204" s="156"/>
      <c r="E204" s="161">
        <v>500</v>
      </c>
      <c r="F204" s="166">
        <v>84</v>
      </c>
      <c r="G204" s="139">
        <f t="shared" si="2"/>
        <v>0.16800000000000001</v>
      </c>
      <c r="K204" s="159"/>
      <c r="L204" s="159"/>
      <c r="M204" s="160"/>
      <c r="N204" s="160"/>
    </row>
    <row r="205" spans="1:14" ht="15.75" x14ac:dyDescent="0.25">
      <c r="A205" s="172">
        <v>9.2100000000000009</v>
      </c>
      <c r="B205" s="174" t="s">
        <v>487</v>
      </c>
      <c r="C205" s="155" t="s">
        <v>187</v>
      </c>
      <c r="D205" s="156"/>
      <c r="E205" s="161">
        <v>100</v>
      </c>
      <c r="F205" s="166">
        <v>24</v>
      </c>
      <c r="G205" s="139">
        <f t="shared" si="2"/>
        <v>0.24</v>
      </c>
      <c r="K205" s="159"/>
      <c r="L205" s="159"/>
      <c r="M205" s="160"/>
      <c r="N205" s="160"/>
    </row>
    <row r="206" spans="1:14" ht="15.75" x14ac:dyDescent="0.25">
      <c r="A206" s="172">
        <v>9.2200000000000006</v>
      </c>
      <c r="B206" s="174" t="s">
        <v>488</v>
      </c>
      <c r="C206" s="155" t="s">
        <v>187</v>
      </c>
      <c r="D206" s="156"/>
      <c r="E206" s="161">
        <v>90</v>
      </c>
      <c r="F206" s="166">
        <v>24</v>
      </c>
      <c r="G206" s="139">
        <f t="shared" si="2"/>
        <v>0.26666666666666666</v>
      </c>
      <c r="K206" s="159"/>
      <c r="L206" s="159"/>
      <c r="M206" s="160"/>
      <c r="N206" s="160"/>
    </row>
    <row r="207" spans="1:14" ht="15.75" x14ac:dyDescent="0.25">
      <c r="A207" s="148">
        <v>10</v>
      </c>
      <c r="B207" s="149" t="s">
        <v>273</v>
      </c>
      <c r="C207" s="150"/>
      <c r="D207" s="162"/>
      <c r="E207" s="163"/>
      <c r="F207" s="166"/>
      <c r="G207" s="139" t="e">
        <f t="shared" si="2"/>
        <v>#DIV/0!</v>
      </c>
      <c r="K207" s="159"/>
      <c r="L207" s="159"/>
      <c r="M207" s="160"/>
      <c r="N207" s="160"/>
    </row>
    <row r="208" spans="1:14" ht="15.75" x14ac:dyDescent="0.25">
      <c r="A208" s="153"/>
      <c r="B208" s="167" t="s">
        <v>489</v>
      </c>
      <c r="C208" s="155"/>
      <c r="D208" s="156"/>
      <c r="E208" s="192"/>
      <c r="F208" s="166"/>
      <c r="G208" s="139" t="e">
        <f t="shared" si="2"/>
        <v>#DIV/0!</v>
      </c>
      <c r="K208" s="159"/>
      <c r="L208" s="159"/>
      <c r="M208" s="160"/>
      <c r="N208" s="160"/>
    </row>
    <row r="209" spans="1:14" ht="15.75" x14ac:dyDescent="0.25">
      <c r="A209" s="172">
        <v>10.01</v>
      </c>
      <c r="B209" s="168" t="s">
        <v>490</v>
      </c>
      <c r="C209" s="155" t="s">
        <v>42</v>
      </c>
      <c r="D209" s="156"/>
      <c r="E209" s="161">
        <v>60</v>
      </c>
      <c r="F209" s="166">
        <v>26.25</v>
      </c>
      <c r="G209" s="139">
        <f t="shared" si="2"/>
        <v>0.4375</v>
      </c>
      <c r="K209" s="159"/>
      <c r="L209" s="159"/>
      <c r="M209" s="160"/>
      <c r="N209" s="160"/>
    </row>
    <row r="210" spans="1:14" ht="15.75" x14ac:dyDescent="0.25">
      <c r="A210" s="153">
        <v>10.02</v>
      </c>
      <c r="B210" s="154" t="s">
        <v>491</v>
      </c>
      <c r="C210" s="155" t="s">
        <v>42</v>
      </c>
      <c r="D210" s="156"/>
      <c r="E210" s="161">
        <v>95</v>
      </c>
      <c r="F210" s="166">
        <v>30</v>
      </c>
      <c r="G210" s="139">
        <f t="shared" si="2"/>
        <v>0.31578947368421051</v>
      </c>
      <c r="K210" s="159"/>
      <c r="L210" s="159"/>
      <c r="M210" s="160"/>
      <c r="N210" s="160"/>
    </row>
    <row r="211" spans="1:14" ht="15.75" x14ac:dyDescent="0.25">
      <c r="A211" s="153">
        <v>10.021000000000001</v>
      </c>
      <c r="B211" s="154" t="s">
        <v>492</v>
      </c>
      <c r="C211" s="155" t="s">
        <v>42</v>
      </c>
      <c r="D211" s="156"/>
      <c r="E211" s="161">
        <v>140</v>
      </c>
      <c r="F211" s="166">
        <v>37.5</v>
      </c>
      <c r="G211" s="139">
        <f t="shared" si="2"/>
        <v>0.26785714285714285</v>
      </c>
      <c r="K211" s="159"/>
      <c r="L211" s="159"/>
      <c r="M211" s="160"/>
      <c r="N211" s="160"/>
    </row>
    <row r="212" spans="1:14" ht="15.75" x14ac:dyDescent="0.25">
      <c r="A212" s="172">
        <v>10.029999999999999</v>
      </c>
      <c r="B212" s="168" t="s">
        <v>493</v>
      </c>
      <c r="C212" s="155" t="s">
        <v>42</v>
      </c>
      <c r="D212" s="156"/>
      <c r="E212" s="161">
        <v>180</v>
      </c>
      <c r="F212" s="166">
        <v>48</v>
      </c>
      <c r="G212" s="139">
        <f t="shared" si="2"/>
        <v>0.26666666666666666</v>
      </c>
      <c r="K212" s="159"/>
      <c r="L212" s="159"/>
      <c r="M212" s="160"/>
      <c r="N212" s="160"/>
    </row>
    <row r="213" spans="1:14" ht="15.75" x14ac:dyDescent="0.25">
      <c r="A213" s="153">
        <v>10.039999999999999</v>
      </c>
      <c r="B213" s="168" t="s">
        <v>494</v>
      </c>
      <c r="C213" s="155" t="s">
        <v>42</v>
      </c>
      <c r="D213" s="156"/>
      <c r="E213" s="161">
        <v>250</v>
      </c>
      <c r="F213" s="166">
        <v>50</v>
      </c>
      <c r="G213" s="139">
        <f t="shared" ref="G213:G276" si="3">F213/E213</f>
        <v>0.2</v>
      </c>
      <c r="K213" s="159"/>
      <c r="L213" s="159"/>
      <c r="M213" s="160"/>
      <c r="N213" s="160"/>
    </row>
    <row r="214" spans="1:14" ht="15.75" x14ac:dyDescent="0.25">
      <c r="A214" s="189">
        <v>10.048999999999999</v>
      </c>
      <c r="B214" s="170" t="s">
        <v>495</v>
      </c>
      <c r="C214" s="171" t="s">
        <v>42</v>
      </c>
      <c r="D214" s="156"/>
      <c r="E214" s="161">
        <v>112.5</v>
      </c>
      <c r="F214" s="166">
        <v>108</v>
      </c>
      <c r="G214" s="139">
        <f t="shared" si="3"/>
        <v>0.96</v>
      </c>
      <c r="K214" s="159"/>
      <c r="L214" s="159"/>
      <c r="M214" s="160"/>
      <c r="N214" s="160"/>
    </row>
    <row r="215" spans="1:14" ht="15.75" x14ac:dyDescent="0.25">
      <c r="A215" s="172">
        <v>10.050000000000001</v>
      </c>
      <c r="B215" s="168" t="s">
        <v>496</v>
      </c>
      <c r="C215" s="155" t="s">
        <v>42</v>
      </c>
      <c r="D215" s="156"/>
      <c r="E215" s="161">
        <v>175</v>
      </c>
      <c r="F215" s="166">
        <v>163.75</v>
      </c>
      <c r="G215" s="139">
        <f t="shared" si="3"/>
        <v>0.93571428571428572</v>
      </c>
      <c r="K215" s="159"/>
      <c r="L215" s="159"/>
      <c r="M215" s="160"/>
      <c r="N215" s="160"/>
    </row>
    <row r="216" spans="1:14" ht="15.75" x14ac:dyDescent="0.25">
      <c r="A216" s="153">
        <v>10.06</v>
      </c>
      <c r="B216" s="154" t="s">
        <v>497</v>
      </c>
      <c r="C216" s="155" t="s">
        <v>42</v>
      </c>
      <c r="D216" s="156"/>
      <c r="E216" s="161">
        <v>430.5</v>
      </c>
      <c r="F216" s="166">
        <v>267</v>
      </c>
      <c r="G216" s="139">
        <f t="shared" si="3"/>
        <v>0.62020905923344949</v>
      </c>
      <c r="I216" s="193"/>
      <c r="J216" s="193"/>
      <c r="K216" s="159"/>
      <c r="L216" s="159"/>
      <c r="M216" s="160"/>
      <c r="N216" s="160"/>
    </row>
    <row r="217" spans="1:14" ht="15.75" x14ac:dyDescent="0.25">
      <c r="A217" s="172">
        <v>10.07</v>
      </c>
      <c r="B217" s="154" t="s">
        <v>498</v>
      </c>
      <c r="C217" s="155" t="s">
        <v>42</v>
      </c>
      <c r="D217" s="156"/>
      <c r="E217" s="161">
        <v>550</v>
      </c>
      <c r="F217" s="166">
        <v>356</v>
      </c>
      <c r="G217" s="139">
        <f t="shared" si="3"/>
        <v>0.64727272727272722</v>
      </c>
      <c r="K217" s="159"/>
      <c r="L217" s="159"/>
      <c r="M217" s="160"/>
      <c r="N217" s="160"/>
    </row>
    <row r="218" spans="1:14" ht="15.75" x14ac:dyDescent="0.25">
      <c r="A218" s="153">
        <v>10.08</v>
      </c>
      <c r="B218" s="168" t="s">
        <v>499</v>
      </c>
      <c r="C218" s="155" t="s">
        <v>42</v>
      </c>
      <c r="D218" s="156"/>
      <c r="E218" s="161">
        <v>50</v>
      </c>
      <c r="F218" s="166">
        <v>14.25</v>
      </c>
      <c r="G218" s="139">
        <f t="shared" si="3"/>
        <v>0.28499999999999998</v>
      </c>
      <c r="K218" s="159"/>
      <c r="L218" s="159"/>
      <c r="M218" s="160"/>
      <c r="N218" s="160"/>
    </row>
    <row r="219" spans="1:14" ht="15.75" x14ac:dyDescent="0.25">
      <c r="A219" s="172">
        <v>10.09</v>
      </c>
      <c r="B219" s="168" t="s">
        <v>500</v>
      </c>
      <c r="C219" s="155" t="s">
        <v>42</v>
      </c>
      <c r="D219" s="156"/>
      <c r="E219" s="161">
        <v>70</v>
      </c>
      <c r="F219" s="166">
        <v>20</v>
      </c>
      <c r="G219" s="139">
        <f t="shared" si="3"/>
        <v>0.2857142857142857</v>
      </c>
      <c r="K219" s="159"/>
      <c r="L219" s="159"/>
      <c r="M219" s="160"/>
      <c r="N219" s="160"/>
    </row>
    <row r="220" spans="1:14" ht="15.75" x14ac:dyDescent="0.25">
      <c r="A220" s="153">
        <v>10.1</v>
      </c>
      <c r="B220" s="168" t="s">
        <v>501</v>
      </c>
      <c r="C220" s="155" t="s">
        <v>42</v>
      </c>
      <c r="D220" s="156"/>
      <c r="E220" s="161">
        <v>75</v>
      </c>
      <c r="F220" s="166">
        <v>21.25</v>
      </c>
      <c r="G220" s="139">
        <f t="shared" si="3"/>
        <v>0.28333333333333333</v>
      </c>
      <c r="K220" s="159"/>
      <c r="L220" s="159"/>
      <c r="M220" s="160"/>
      <c r="N220" s="160"/>
    </row>
    <row r="221" spans="1:14" ht="15.75" x14ac:dyDescent="0.25">
      <c r="A221" s="172">
        <v>10.11</v>
      </c>
      <c r="B221" s="154" t="s">
        <v>502</v>
      </c>
      <c r="C221" s="155" t="s">
        <v>42</v>
      </c>
      <c r="D221" s="156"/>
      <c r="E221" s="161">
        <v>117</v>
      </c>
      <c r="F221" s="166">
        <v>30</v>
      </c>
      <c r="G221" s="139">
        <f t="shared" si="3"/>
        <v>0.25641025641025639</v>
      </c>
      <c r="K221" s="159"/>
      <c r="L221" s="159"/>
      <c r="M221" s="160"/>
      <c r="N221" s="160"/>
    </row>
    <row r="222" spans="1:14" ht="15.75" x14ac:dyDescent="0.25">
      <c r="A222" s="153">
        <v>10.119999999999999</v>
      </c>
      <c r="B222" s="154" t="s">
        <v>503</v>
      </c>
      <c r="C222" s="155" t="s">
        <v>42</v>
      </c>
      <c r="D222" s="156"/>
      <c r="E222" s="161">
        <v>15</v>
      </c>
      <c r="F222" s="166">
        <v>20</v>
      </c>
      <c r="G222" s="139">
        <f t="shared" si="3"/>
        <v>1.3333333333333333</v>
      </c>
      <c r="K222" s="159"/>
      <c r="L222" s="159"/>
      <c r="M222" s="160"/>
      <c r="N222" s="160"/>
    </row>
    <row r="223" spans="1:14" ht="15.75" x14ac:dyDescent="0.25">
      <c r="A223" s="172">
        <v>10.130000000000001</v>
      </c>
      <c r="B223" s="154" t="s">
        <v>504</v>
      </c>
      <c r="C223" s="155" t="s">
        <v>42</v>
      </c>
      <c r="D223" s="156"/>
      <c r="E223" s="161">
        <v>30</v>
      </c>
      <c r="F223" s="166">
        <v>20</v>
      </c>
      <c r="G223" s="139">
        <f t="shared" si="3"/>
        <v>0.66666666666666663</v>
      </c>
      <c r="K223" s="159"/>
      <c r="L223" s="159"/>
      <c r="M223" s="160"/>
      <c r="N223" s="160"/>
    </row>
    <row r="224" spans="1:14" ht="15.75" x14ac:dyDescent="0.25">
      <c r="A224" s="153">
        <v>10.14</v>
      </c>
      <c r="B224" s="194" t="s">
        <v>505</v>
      </c>
      <c r="C224" s="155" t="s">
        <v>42</v>
      </c>
      <c r="D224" s="156"/>
      <c r="E224" s="161">
        <v>150</v>
      </c>
      <c r="F224" s="166">
        <v>42.5</v>
      </c>
      <c r="G224" s="139">
        <f t="shared" si="3"/>
        <v>0.28333333333333333</v>
      </c>
      <c r="K224" s="159"/>
      <c r="L224" s="159"/>
      <c r="M224" s="160"/>
      <c r="N224" s="160"/>
    </row>
    <row r="225" spans="1:14" ht="15.75" x14ac:dyDescent="0.25">
      <c r="A225" s="172">
        <v>10.15</v>
      </c>
      <c r="B225" s="154" t="s">
        <v>506</v>
      </c>
      <c r="C225" s="155" t="s">
        <v>42</v>
      </c>
      <c r="D225" s="156"/>
      <c r="E225" s="161">
        <v>250</v>
      </c>
      <c r="F225" s="166">
        <v>62.5</v>
      </c>
      <c r="G225" s="139">
        <f t="shared" si="3"/>
        <v>0.25</v>
      </c>
      <c r="K225" s="159"/>
      <c r="L225" s="159"/>
      <c r="M225" s="160"/>
      <c r="N225" s="160"/>
    </row>
    <row r="226" spans="1:14" ht="15.75" x14ac:dyDescent="0.25">
      <c r="A226" s="153"/>
      <c r="B226" s="167" t="s">
        <v>507</v>
      </c>
      <c r="C226" s="155"/>
      <c r="D226" s="156"/>
      <c r="E226" s="163"/>
      <c r="F226" s="166"/>
      <c r="G226" s="139" t="e">
        <f t="shared" si="3"/>
        <v>#DIV/0!</v>
      </c>
      <c r="K226" s="159"/>
      <c r="L226" s="159"/>
      <c r="M226" s="160"/>
      <c r="N226" s="160"/>
    </row>
    <row r="227" spans="1:14" ht="15.75" x14ac:dyDescent="0.25">
      <c r="A227" s="172">
        <v>10.16</v>
      </c>
      <c r="B227" s="174" t="s">
        <v>508</v>
      </c>
      <c r="C227" s="155" t="s">
        <v>102</v>
      </c>
      <c r="D227" s="156"/>
      <c r="E227" s="161">
        <v>20.329999999999998</v>
      </c>
      <c r="F227" s="166">
        <v>8</v>
      </c>
      <c r="G227" s="139">
        <f t="shared" si="3"/>
        <v>0.39350713231677326</v>
      </c>
      <c r="K227" s="159"/>
      <c r="L227" s="159"/>
      <c r="M227" s="160"/>
      <c r="N227" s="160"/>
    </row>
    <row r="228" spans="1:14" ht="15.75" x14ac:dyDescent="0.25">
      <c r="A228" s="172">
        <v>10.17</v>
      </c>
      <c r="B228" s="174" t="s">
        <v>509</v>
      </c>
      <c r="C228" s="155" t="s">
        <v>102</v>
      </c>
      <c r="D228" s="156"/>
      <c r="E228" s="161">
        <v>28.33</v>
      </c>
      <c r="F228" s="166">
        <v>12</v>
      </c>
      <c r="G228" s="139">
        <f t="shared" si="3"/>
        <v>0.42357924461701379</v>
      </c>
      <c r="K228" s="159"/>
      <c r="L228" s="159"/>
      <c r="M228" s="160"/>
      <c r="N228" s="160"/>
    </row>
    <row r="229" spans="1:14" ht="15.75" x14ac:dyDescent="0.25">
      <c r="A229" s="172">
        <v>10.170999999999999</v>
      </c>
      <c r="B229" s="174" t="s">
        <v>510</v>
      </c>
      <c r="C229" s="155" t="s">
        <v>102</v>
      </c>
      <c r="D229" s="156"/>
      <c r="E229" s="161">
        <v>32</v>
      </c>
      <c r="F229" s="166">
        <v>16</v>
      </c>
      <c r="G229" s="139">
        <f t="shared" si="3"/>
        <v>0.5</v>
      </c>
      <c r="K229" s="159"/>
      <c r="L229" s="159"/>
      <c r="M229" s="160"/>
      <c r="N229" s="160"/>
    </row>
    <row r="230" spans="1:14" ht="15.75" x14ac:dyDescent="0.25">
      <c r="A230" s="172">
        <v>10.18</v>
      </c>
      <c r="B230" s="174" t="s">
        <v>511</v>
      </c>
      <c r="C230" s="155" t="s">
        <v>102</v>
      </c>
      <c r="D230" s="156"/>
      <c r="E230" s="161">
        <v>46</v>
      </c>
      <c r="F230" s="166">
        <v>19.600000000000005</v>
      </c>
      <c r="G230" s="139">
        <f t="shared" si="3"/>
        <v>0.42608695652173922</v>
      </c>
      <c r="K230" s="159"/>
      <c r="L230" s="159"/>
      <c r="M230" s="160"/>
      <c r="N230" s="160"/>
    </row>
    <row r="231" spans="1:14" ht="15.75" x14ac:dyDescent="0.25">
      <c r="A231" s="172">
        <v>10.19</v>
      </c>
      <c r="B231" s="174" t="s">
        <v>512</v>
      </c>
      <c r="C231" s="155" t="s">
        <v>102</v>
      </c>
      <c r="D231" s="156"/>
      <c r="E231" s="161">
        <v>116</v>
      </c>
      <c r="F231" s="166">
        <v>41</v>
      </c>
      <c r="G231" s="139">
        <f t="shared" si="3"/>
        <v>0.35344827586206895</v>
      </c>
      <c r="K231" s="159"/>
      <c r="L231" s="159"/>
      <c r="M231" s="160"/>
      <c r="N231" s="160"/>
    </row>
    <row r="232" spans="1:14" ht="15.75" x14ac:dyDescent="0.25">
      <c r="A232" s="172">
        <v>10.199999999999999</v>
      </c>
      <c r="B232" s="195" t="s">
        <v>513</v>
      </c>
      <c r="C232" s="196" t="s">
        <v>102</v>
      </c>
      <c r="D232" s="156"/>
      <c r="E232" s="161">
        <v>228</v>
      </c>
      <c r="F232" s="166">
        <v>56</v>
      </c>
      <c r="G232" s="139">
        <f t="shared" si="3"/>
        <v>0.24561403508771928</v>
      </c>
      <c r="K232" s="159"/>
      <c r="L232" s="159"/>
      <c r="M232" s="160"/>
      <c r="N232" s="160"/>
    </row>
    <row r="233" spans="1:14" ht="15.75" x14ac:dyDescent="0.25">
      <c r="A233" s="172">
        <v>10.210000000000001</v>
      </c>
      <c r="B233" s="174" t="s">
        <v>514</v>
      </c>
      <c r="C233" s="155" t="s">
        <v>102</v>
      </c>
      <c r="D233" s="156"/>
      <c r="E233" s="161">
        <v>480</v>
      </c>
      <c r="F233" s="166">
        <v>96</v>
      </c>
      <c r="G233" s="139">
        <f t="shared" si="3"/>
        <v>0.2</v>
      </c>
      <c r="K233" s="159"/>
      <c r="L233" s="159"/>
      <c r="M233" s="160"/>
      <c r="N233" s="160"/>
    </row>
    <row r="234" spans="1:14" ht="15.75" x14ac:dyDescent="0.25">
      <c r="A234" s="172">
        <v>10.220000000000001</v>
      </c>
      <c r="B234" s="174" t="s">
        <v>515</v>
      </c>
      <c r="C234" s="155" t="s">
        <v>102</v>
      </c>
      <c r="D234" s="156"/>
      <c r="E234" s="161">
        <v>14</v>
      </c>
      <c r="F234" s="166">
        <v>5</v>
      </c>
      <c r="G234" s="139">
        <f t="shared" si="3"/>
        <v>0.35714285714285715</v>
      </c>
      <c r="K234" s="159"/>
      <c r="L234" s="159"/>
      <c r="M234" s="160"/>
      <c r="N234" s="160"/>
    </row>
    <row r="235" spans="1:14" ht="15.75" x14ac:dyDescent="0.25">
      <c r="A235" s="172">
        <v>10.23</v>
      </c>
      <c r="B235" s="174" t="s">
        <v>516</v>
      </c>
      <c r="C235" s="155" t="s">
        <v>102</v>
      </c>
      <c r="D235" s="156"/>
      <c r="E235" s="161">
        <v>21</v>
      </c>
      <c r="F235" s="166">
        <v>11</v>
      </c>
      <c r="G235" s="139">
        <f t="shared" si="3"/>
        <v>0.52380952380952384</v>
      </c>
      <c r="K235" s="159"/>
      <c r="L235" s="159"/>
      <c r="M235" s="160"/>
      <c r="N235" s="160"/>
    </row>
    <row r="236" spans="1:14" ht="15.75" x14ac:dyDescent="0.25">
      <c r="A236" s="172">
        <v>10.24</v>
      </c>
      <c r="B236" s="174" t="s">
        <v>517</v>
      </c>
      <c r="C236" s="155" t="s">
        <v>102</v>
      </c>
      <c r="D236" s="156"/>
      <c r="E236" s="161">
        <v>27</v>
      </c>
      <c r="F236" s="166">
        <v>15</v>
      </c>
      <c r="G236" s="139">
        <f t="shared" si="3"/>
        <v>0.55555555555555558</v>
      </c>
      <c r="K236" s="159"/>
      <c r="L236" s="159"/>
      <c r="M236" s="160"/>
      <c r="N236" s="160"/>
    </row>
    <row r="237" spans="1:14" ht="15.75" x14ac:dyDescent="0.25">
      <c r="A237" s="172">
        <v>10.25</v>
      </c>
      <c r="B237" s="174" t="s">
        <v>518</v>
      </c>
      <c r="C237" s="155" t="s">
        <v>102</v>
      </c>
      <c r="D237" s="156"/>
      <c r="E237" s="161">
        <v>32</v>
      </c>
      <c r="F237" s="166">
        <v>18</v>
      </c>
      <c r="G237" s="139">
        <f t="shared" si="3"/>
        <v>0.5625</v>
      </c>
      <c r="K237" s="159"/>
      <c r="L237" s="159"/>
      <c r="M237" s="160"/>
      <c r="N237" s="160"/>
    </row>
    <row r="238" spans="1:14" ht="15.75" x14ac:dyDescent="0.25">
      <c r="A238" s="172">
        <v>10.26</v>
      </c>
      <c r="B238" s="174" t="s">
        <v>519</v>
      </c>
      <c r="C238" s="155" t="s">
        <v>102</v>
      </c>
      <c r="D238" s="156"/>
      <c r="E238" s="161">
        <v>79</v>
      </c>
      <c r="F238" s="166">
        <v>30</v>
      </c>
      <c r="G238" s="139">
        <f t="shared" si="3"/>
        <v>0.379746835443038</v>
      </c>
      <c r="K238" s="159"/>
      <c r="L238" s="159"/>
      <c r="M238" s="160"/>
      <c r="N238" s="160"/>
    </row>
    <row r="239" spans="1:14" ht="28.5" x14ac:dyDescent="0.25">
      <c r="A239" s="172">
        <v>10.27</v>
      </c>
      <c r="B239" s="174" t="s">
        <v>520</v>
      </c>
      <c r="C239" s="155" t="s">
        <v>37</v>
      </c>
      <c r="D239" s="156"/>
      <c r="E239" s="161">
        <v>120</v>
      </c>
      <c r="F239" s="166">
        <v>59.800000000000004</v>
      </c>
      <c r="G239" s="139">
        <f t="shared" si="3"/>
        <v>0.49833333333333335</v>
      </c>
      <c r="K239" s="159"/>
      <c r="L239" s="159"/>
      <c r="M239" s="160"/>
      <c r="N239" s="160"/>
    </row>
    <row r="240" spans="1:14" ht="28.5" x14ac:dyDescent="0.25">
      <c r="A240" s="172">
        <v>10.28</v>
      </c>
      <c r="B240" s="174" t="s">
        <v>521</v>
      </c>
      <c r="C240" s="155" t="s">
        <v>37</v>
      </c>
      <c r="D240" s="156"/>
      <c r="E240" s="161">
        <v>295</v>
      </c>
      <c r="F240" s="166">
        <v>171</v>
      </c>
      <c r="G240" s="139">
        <f t="shared" si="3"/>
        <v>0.57966101694915251</v>
      </c>
      <c r="K240" s="159"/>
      <c r="L240" s="159"/>
      <c r="M240" s="160"/>
      <c r="N240" s="160"/>
    </row>
    <row r="241" spans="1:14" ht="28.5" x14ac:dyDescent="0.25">
      <c r="A241" s="172">
        <v>10.29</v>
      </c>
      <c r="B241" s="197" t="s">
        <v>522</v>
      </c>
      <c r="C241" s="155" t="s">
        <v>37</v>
      </c>
      <c r="D241" s="156"/>
      <c r="E241" s="161">
        <v>80</v>
      </c>
      <c r="F241" s="166">
        <v>22.200000000000003</v>
      </c>
      <c r="G241" s="139">
        <f t="shared" si="3"/>
        <v>0.27750000000000002</v>
      </c>
      <c r="K241" s="159"/>
      <c r="L241" s="159"/>
      <c r="M241" s="160"/>
      <c r="N241" s="160"/>
    </row>
    <row r="242" spans="1:14" ht="28.5" x14ac:dyDescent="0.25">
      <c r="A242" s="172">
        <v>10.3</v>
      </c>
      <c r="B242" s="174" t="s">
        <v>523</v>
      </c>
      <c r="C242" s="155" t="s">
        <v>37</v>
      </c>
      <c r="D242" s="156"/>
      <c r="E242" s="161">
        <v>80</v>
      </c>
      <c r="F242" s="166">
        <v>21</v>
      </c>
      <c r="G242" s="139">
        <f t="shared" si="3"/>
        <v>0.26250000000000001</v>
      </c>
      <c r="K242" s="159"/>
      <c r="L242" s="159"/>
      <c r="M242" s="160"/>
      <c r="N242" s="160"/>
    </row>
    <row r="243" spans="1:14" ht="15.75" x14ac:dyDescent="0.25">
      <c r="A243" s="172">
        <v>10.301</v>
      </c>
      <c r="B243" s="174" t="s">
        <v>524</v>
      </c>
      <c r="C243" s="155" t="s">
        <v>42</v>
      </c>
      <c r="D243" s="198"/>
      <c r="E243" s="161">
        <v>282.75</v>
      </c>
      <c r="F243" s="166">
        <v>58</v>
      </c>
      <c r="G243" s="139">
        <f t="shared" si="3"/>
        <v>0.20512820512820512</v>
      </c>
      <c r="K243" s="159"/>
      <c r="L243" s="159"/>
      <c r="M243" s="160"/>
      <c r="N243" s="160"/>
    </row>
    <row r="244" spans="1:14" ht="28.5" x14ac:dyDescent="0.25">
      <c r="A244" s="172">
        <v>10.31</v>
      </c>
      <c r="B244" s="174" t="s">
        <v>525</v>
      </c>
      <c r="C244" s="155" t="s">
        <v>37</v>
      </c>
      <c r="D244" s="156"/>
      <c r="E244" s="161">
        <v>120</v>
      </c>
      <c r="F244" s="166">
        <v>36</v>
      </c>
      <c r="G244" s="139">
        <f t="shared" si="3"/>
        <v>0.3</v>
      </c>
      <c r="K244" s="159"/>
      <c r="L244" s="159"/>
      <c r="M244" s="160"/>
      <c r="N244" s="160"/>
    </row>
    <row r="245" spans="1:14" ht="28.5" x14ac:dyDescent="0.25">
      <c r="A245" s="172">
        <v>10.32</v>
      </c>
      <c r="B245" s="174" t="s">
        <v>526</v>
      </c>
      <c r="C245" s="155" t="s">
        <v>37</v>
      </c>
      <c r="D245" s="156"/>
      <c r="E245" s="161">
        <v>150</v>
      </c>
      <c r="F245" s="166">
        <v>48</v>
      </c>
      <c r="G245" s="139">
        <f t="shared" si="3"/>
        <v>0.32</v>
      </c>
      <c r="K245" s="159"/>
      <c r="L245" s="159"/>
      <c r="M245" s="160"/>
      <c r="N245" s="160"/>
    </row>
    <row r="246" spans="1:14" ht="15.75" x14ac:dyDescent="0.25">
      <c r="A246" s="172">
        <v>10.33</v>
      </c>
      <c r="B246" s="174" t="s">
        <v>527</v>
      </c>
      <c r="C246" s="155" t="s">
        <v>37</v>
      </c>
      <c r="D246" s="156"/>
      <c r="E246" s="161">
        <v>110</v>
      </c>
      <c r="F246" s="166">
        <v>58</v>
      </c>
      <c r="G246" s="139">
        <f t="shared" si="3"/>
        <v>0.52727272727272723</v>
      </c>
      <c r="K246" s="159"/>
      <c r="L246" s="159"/>
      <c r="M246" s="160"/>
      <c r="N246" s="160"/>
    </row>
    <row r="247" spans="1:14" ht="15.75" x14ac:dyDescent="0.25">
      <c r="A247" s="199">
        <v>10.331</v>
      </c>
      <c r="B247" s="190" t="s">
        <v>528</v>
      </c>
      <c r="C247" s="171" t="s">
        <v>37</v>
      </c>
      <c r="D247" s="156"/>
      <c r="E247" s="161">
        <v>603.25</v>
      </c>
      <c r="F247" s="166">
        <v>121</v>
      </c>
      <c r="G247" s="139">
        <f t="shared" si="3"/>
        <v>0.20058019063406549</v>
      </c>
      <c r="K247" s="159"/>
      <c r="L247" s="159"/>
      <c r="M247" s="160"/>
      <c r="N247" s="160"/>
    </row>
    <row r="248" spans="1:14" ht="28.5" x14ac:dyDescent="0.25">
      <c r="A248" s="172">
        <v>10.34</v>
      </c>
      <c r="B248" s="174" t="s">
        <v>529</v>
      </c>
      <c r="C248" s="155" t="s">
        <v>37</v>
      </c>
      <c r="D248" s="156"/>
      <c r="E248" s="161">
        <v>2600</v>
      </c>
      <c r="F248" s="166">
        <v>390</v>
      </c>
      <c r="G248" s="139">
        <f t="shared" si="3"/>
        <v>0.15</v>
      </c>
      <c r="K248" s="159"/>
      <c r="L248" s="159"/>
      <c r="M248" s="160"/>
      <c r="N248" s="160"/>
    </row>
    <row r="249" spans="1:14" ht="28.5" x14ac:dyDescent="0.25">
      <c r="A249" s="172">
        <v>10.35</v>
      </c>
      <c r="B249" s="174" t="s">
        <v>530</v>
      </c>
      <c r="C249" s="155" t="s">
        <v>37</v>
      </c>
      <c r="D249" s="156"/>
      <c r="E249" s="161">
        <v>1600</v>
      </c>
      <c r="F249" s="166">
        <v>240</v>
      </c>
      <c r="G249" s="139">
        <f t="shared" si="3"/>
        <v>0.15</v>
      </c>
      <c r="K249" s="159"/>
      <c r="L249" s="159"/>
      <c r="M249" s="160"/>
      <c r="N249" s="160"/>
    </row>
    <row r="250" spans="1:14" ht="42.75" x14ac:dyDescent="0.25">
      <c r="A250" s="172">
        <v>10.36</v>
      </c>
      <c r="B250" s="174" t="s">
        <v>531</v>
      </c>
      <c r="C250" s="155" t="s">
        <v>37</v>
      </c>
      <c r="D250" s="156"/>
      <c r="E250" s="161">
        <v>490</v>
      </c>
      <c r="F250" s="166">
        <v>75</v>
      </c>
      <c r="G250" s="139">
        <f t="shared" si="3"/>
        <v>0.15306122448979592</v>
      </c>
      <c r="K250" s="159"/>
      <c r="L250" s="159"/>
      <c r="M250" s="160"/>
      <c r="N250" s="160"/>
    </row>
    <row r="251" spans="1:14" ht="15.75" x14ac:dyDescent="0.25">
      <c r="A251" s="199">
        <v>10.361000000000001</v>
      </c>
      <c r="B251" s="190" t="s">
        <v>532</v>
      </c>
      <c r="C251" s="171" t="s">
        <v>37</v>
      </c>
      <c r="D251" s="156"/>
      <c r="E251" s="161">
        <v>490</v>
      </c>
      <c r="F251" s="166">
        <v>82.5</v>
      </c>
      <c r="G251" s="139">
        <f t="shared" si="3"/>
        <v>0.1683673469387755</v>
      </c>
      <c r="K251" s="159"/>
      <c r="L251" s="159"/>
      <c r="M251" s="160"/>
      <c r="N251" s="160"/>
    </row>
    <row r="252" spans="1:14" ht="15.75" x14ac:dyDescent="0.25">
      <c r="A252" s="199">
        <v>10.362</v>
      </c>
      <c r="B252" s="190" t="s">
        <v>533</v>
      </c>
      <c r="C252" s="171" t="s">
        <v>37</v>
      </c>
      <c r="D252" s="156"/>
      <c r="E252" s="161">
        <v>840</v>
      </c>
      <c r="F252" s="166">
        <v>141</v>
      </c>
      <c r="G252" s="139">
        <f t="shared" si="3"/>
        <v>0.16785714285714284</v>
      </c>
      <c r="K252" s="159"/>
      <c r="L252" s="159"/>
      <c r="M252" s="160"/>
      <c r="N252" s="160"/>
    </row>
    <row r="253" spans="1:14" ht="15.75" x14ac:dyDescent="0.25">
      <c r="A253" s="172">
        <v>10.37</v>
      </c>
      <c r="B253" s="197" t="s">
        <v>534</v>
      </c>
      <c r="C253" s="155" t="s">
        <v>37</v>
      </c>
      <c r="D253" s="156"/>
      <c r="E253" s="161">
        <v>750</v>
      </c>
      <c r="F253" s="166">
        <v>136</v>
      </c>
      <c r="G253" s="139">
        <f t="shared" si="3"/>
        <v>0.18133333333333335</v>
      </c>
      <c r="K253" s="159"/>
      <c r="L253" s="159"/>
      <c r="M253" s="160"/>
      <c r="N253" s="160"/>
    </row>
    <row r="254" spans="1:14" ht="15.75" x14ac:dyDescent="0.25">
      <c r="A254" s="172">
        <v>10.38</v>
      </c>
      <c r="B254" s="197" t="s">
        <v>535</v>
      </c>
      <c r="C254" s="155" t="s">
        <v>37</v>
      </c>
      <c r="D254" s="156"/>
      <c r="E254" s="161">
        <v>1580</v>
      </c>
      <c r="F254" s="166">
        <v>178.60000000000002</v>
      </c>
      <c r="G254" s="139">
        <f t="shared" si="3"/>
        <v>0.11303797468354432</v>
      </c>
      <c r="K254" s="159"/>
      <c r="L254" s="159"/>
      <c r="M254" s="160"/>
      <c r="N254" s="160"/>
    </row>
    <row r="255" spans="1:14" ht="15.75" x14ac:dyDescent="0.25">
      <c r="A255" s="172">
        <v>10.39</v>
      </c>
      <c r="B255" s="197" t="s">
        <v>536</v>
      </c>
      <c r="C255" s="155" t="s">
        <v>37</v>
      </c>
      <c r="D255" s="156"/>
      <c r="E255" s="161">
        <v>2530.75</v>
      </c>
      <c r="F255" s="166">
        <v>286</v>
      </c>
      <c r="G255" s="139">
        <f t="shared" si="3"/>
        <v>0.1130099772794626</v>
      </c>
      <c r="K255" s="159"/>
      <c r="L255" s="159"/>
      <c r="M255" s="160"/>
      <c r="N255" s="160"/>
    </row>
    <row r="256" spans="1:14" ht="15.75" x14ac:dyDescent="0.25">
      <c r="A256" s="172">
        <v>10.4</v>
      </c>
      <c r="B256" s="197" t="s">
        <v>537</v>
      </c>
      <c r="C256" s="155" t="s">
        <v>37</v>
      </c>
      <c r="D256" s="156"/>
      <c r="E256" s="161">
        <v>3160</v>
      </c>
      <c r="F256" s="166"/>
      <c r="G256" s="139">
        <f t="shared" si="3"/>
        <v>0</v>
      </c>
      <c r="K256" s="159"/>
      <c r="L256" s="159"/>
      <c r="M256" s="160"/>
      <c r="N256" s="160"/>
    </row>
    <row r="257" spans="1:14" ht="15.75" x14ac:dyDescent="0.25">
      <c r="A257" s="172">
        <v>10.41</v>
      </c>
      <c r="B257" s="197" t="s">
        <v>538</v>
      </c>
      <c r="C257" s="155" t="s">
        <v>37</v>
      </c>
      <c r="D257" s="156"/>
      <c r="E257" s="161">
        <v>350</v>
      </c>
      <c r="F257" s="166">
        <v>350</v>
      </c>
      <c r="G257" s="139">
        <f t="shared" si="3"/>
        <v>1</v>
      </c>
      <c r="K257" s="159"/>
      <c r="L257" s="159"/>
      <c r="M257" s="160"/>
      <c r="N257" s="160"/>
    </row>
    <row r="258" spans="1:14" ht="15.75" x14ac:dyDescent="0.25">
      <c r="A258" s="172">
        <v>10.42</v>
      </c>
      <c r="B258" s="197" t="s">
        <v>539</v>
      </c>
      <c r="C258" s="155" t="s">
        <v>37</v>
      </c>
      <c r="D258" s="156"/>
      <c r="E258" s="161">
        <v>350</v>
      </c>
      <c r="F258" s="166">
        <v>350</v>
      </c>
      <c r="G258" s="139">
        <f t="shared" si="3"/>
        <v>1</v>
      </c>
      <c r="K258" s="159"/>
      <c r="L258" s="159"/>
      <c r="M258" s="160"/>
      <c r="N258" s="160"/>
    </row>
    <row r="259" spans="1:14" ht="15.75" x14ac:dyDescent="0.25">
      <c r="A259" s="172">
        <v>10.43</v>
      </c>
      <c r="B259" s="197" t="s">
        <v>540</v>
      </c>
      <c r="C259" s="155" t="s">
        <v>37</v>
      </c>
      <c r="D259" s="156"/>
      <c r="E259" s="161">
        <v>400</v>
      </c>
      <c r="F259" s="166">
        <v>400</v>
      </c>
      <c r="G259" s="139">
        <f t="shared" si="3"/>
        <v>1</v>
      </c>
      <c r="K259" s="159"/>
      <c r="L259" s="159"/>
      <c r="M259" s="160"/>
      <c r="N259" s="160"/>
    </row>
    <row r="260" spans="1:14" ht="15.75" x14ac:dyDescent="0.25">
      <c r="A260" s="172">
        <v>10.44</v>
      </c>
      <c r="B260" s="197" t="s">
        <v>541</v>
      </c>
      <c r="C260" s="155" t="s">
        <v>37</v>
      </c>
      <c r="D260" s="156"/>
      <c r="E260" s="161">
        <v>441.25</v>
      </c>
      <c r="F260" s="166"/>
      <c r="G260" s="139">
        <f t="shared" si="3"/>
        <v>0</v>
      </c>
      <c r="K260" s="159"/>
      <c r="L260" s="159"/>
      <c r="M260" s="160"/>
      <c r="N260" s="160"/>
    </row>
    <row r="261" spans="1:14" ht="15.75" x14ac:dyDescent="0.25">
      <c r="A261" s="172">
        <v>10.441000000000001</v>
      </c>
      <c r="B261" s="197" t="s">
        <v>542</v>
      </c>
      <c r="C261" s="155" t="s">
        <v>37</v>
      </c>
      <c r="D261" s="156"/>
      <c r="E261" s="161">
        <v>441.25</v>
      </c>
      <c r="F261" s="166">
        <v>441.25</v>
      </c>
      <c r="G261" s="139">
        <f t="shared" si="3"/>
        <v>1</v>
      </c>
      <c r="K261" s="159"/>
      <c r="L261" s="159"/>
      <c r="M261" s="160"/>
      <c r="N261" s="160"/>
    </row>
    <row r="262" spans="1:14" ht="15.75" x14ac:dyDescent="0.25">
      <c r="A262" s="172">
        <v>10.45</v>
      </c>
      <c r="B262" s="197" t="s">
        <v>543</v>
      </c>
      <c r="C262" s="155" t="s">
        <v>37</v>
      </c>
      <c r="D262" s="156"/>
      <c r="E262" s="161">
        <v>441.25</v>
      </c>
      <c r="F262" s="166"/>
      <c r="G262" s="139">
        <f t="shared" si="3"/>
        <v>0</v>
      </c>
      <c r="K262" s="159"/>
      <c r="L262" s="159"/>
      <c r="M262" s="160"/>
      <c r="N262" s="160"/>
    </row>
    <row r="263" spans="1:14" ht="15.75" x14ac:dyDescent="0.25">
      <c r="A263" s="172">
        <v>10.46</v>
      </c>
      <c r="B263" s="197" t="s">
        <v>544</v>
      </c>
      <c r="C263" s="155" t="s">
        <v>37</v>
      </c>
      <c r="D263" s="156"/>
      <c r="E263" s="161">
        <v>700</v>
      </c>
      <c r="F263" s="166"/>
      <c r="G263" s="139">
        <f t="shared" si="3"/>
        <v>0</v>
      </c>
      <c r="K263" s="159"/>
      <c r="L263" s="159"/>
      <c r="M263" s="160"/>
      <c r="N263" s="160"/>
    </row>
    <row r="264" spans="1:14" ht="15.75" x14ac:dyDescent="0.25">
      <c r="A264" s="172">
        <v>10.47</v>
      </c>
      <c r="B264" s="197" t="s">
        <v>545</v>
      </c>
      <c r="C264" s="155" t="s">
        <v>37</v>
      </c>
      <c r="D264" s="156"/>
      <c r="E264" s="161">
        <v>850</v>
      </c>
      <c r="F264" s="166"/>
      <c r="G264" s="139">
        <f t="shared" si="3"/>
        <v>0</v>
      </c>
      <c r="K264" s="159"/>
      <c r="L264" s="159"/>
      <c r="M264" s="160"/>
      <c r="N264" s="160"/>
    </row>
    <row r="265" spans="1:14" ht="15.75" x14ac:dyDescent="0.25">
      <c r="A265" s="172">
        <v>10.48</v>
      </c>
      <c r="B265" s="197" t="s">
        <v>546</v>
      </c>
      <c r="C265" s="155" t="s">
        <v>37</v>
      </c>
      <c r="D265" s="156"/>
      <c r="E265" s="161">
        <v>1250</v>
      </c>
      <c r="F265" s="166">
        <v>1250</v>
      </c>
      <c r="G265" s="139">
        <f t="shared" si="3"/>
        <v>1</v>
      </c>
      <c r="K265" s="159"/>
      <c r="L265" s="159"/>
      <c r="M265" s="160"/>
      <c r="N265" s="160"/>
    </row>
    <row r="266" spans="1:14" ht="15.75" x14ac:dyDescent="0.25">
      <c r="A266" s="172">
        <v>10.49</v>
      </c>
      <c r="B266" s="180" t="s">
        <v>547</v>
      </c>
      <c r="C266" s="155" t="s">
        <v>37</v>
      </c>
      <c r="D266" s="156"/>
      <c r="E266" s="161">
        <v>1500</v>
      </c>
      <c r="F266" s="166">
        <v>150</v>
      </c>
      <c r="G266" s="139">
        <f t="shared" si="3"/>
        <v>0.1</v>
      </c>
      <c r="K266" s="159"/>
      <c r="L266" s="159"/>
      <c r="M266" s="160"/>
      <c r="N266" s="160"/>
    </row>
    <row r="267" spans="1:14" ht="15.75" x14ac:dyDescent="0.25">
      <c r="A267" s="172">
        <v>10.5</v>
      </c>
      <c r="B267" s="180" t="s">
        <v>548</v>
      </c>
      <c r="C267" s="155" t="s">
        <v>37</v>
      </c>
      <c r="D267" s="156"/>
      <c r="E267" s="161">
        <v>400</v>
      </c>
      <c r="F267" s="166">
        <v>40</v>
      </c>
      <c r="G267" s="139">
        <f t="shared" si="3"/>
        <v>0.1</v>
      </c>
      <c r="K267" s="159"/>
      <c r="L267" s="159"/>
      <c r="M267" s="160"/>
      <c r="N267" s="160"/>
    </row>
    <row r="268" spans="1:14" ht="15.75" x14ac:dyDescent="0.25">
      <c r="A268" s="172">
        <v>10.51</v>
      </c>
      <c r="B268" s="180" t="s">
        <v>549</v>
      </c>
      <c r="C268" s="155" t="s">
        <v>37</v>
      </c>
      <c r="D268" s="156"/>
      <c r="E268" s="161">
        <v>2000</v>
      </c>
      <c r="F268" s="166">
        <v>226</v>
      </c>
      <c r="G268" s="139">
        <f t="shared" si="3"/>
        <v>0.113</v>
      </c>
      <c r="K268" s="159"/>
      <c r="L268" s="159"/>
      <c r="M268" s="160"/>
      <c r="N268" s="160"/>
    </row>
    <row r="269" spans="1:14" ht="15.75" x14ac:dyDescent="0.25">
      <c r="A269" s="172">
        <v>10.52</v>
      </c>
      <c r="B269" s="180" t="s">
        <v>550</v>
      </c>
      <c r="C269" s="155" t="s">
        <v>37</v>
      </c>
      <c r="D269" s="156"/>
      <c r="E269" s="161">
        <v>1750</v>
      </c>
      <c r="F269" s="166">
        <v>228</v>
      </c>
      <c r="G269" s="139">
        <f t="shared" si="3"/>
        <v>0.13028571428571428</v>
      </c>
      <c r="K269" s="159"/>
      <c r="L269" s="159"/>
      <c r="M269" s="160"/>
      <c r="N269" s="160"/>
    </row>
    <row r="270" spans="1:14" ht="15.75" x14ac:dyDescent="0.25">
      <c r="A270" s="172">
        <v>10.53</v>
      </c>
      <c r="B270" s="180" t="s">
        <v>551</v>
      </c>
      <c r="C270" s="155" t="s">
        <v>37</v>
      </c>
      <c r="D270" s="156"/>
      <c r="E270" s="161">
        <v>5500</v>
      </c>
      <c r="F270" s="166">
        <v>1500</v>
      </c>
      <c r="G270" s="139">
        <f t="shared" si="3"/>
        <v>0.27272727272727271</v>
      </c>
      <c r="K270" s="159"/>
      <c r="L270" s="159"/>
      <c r="M270" s="160"/>
      <c r="N270" s="160"/>
    </row>
    <row r="271" spans="1:14" ht="15.75" x14ac:dyDescent="0.25">
      <c r="A271" s="172">
        <v>10.54</v>
      </c>
      <c r="B271" s="174" t="s">
        <v>552</v>
      </c>
      <c r="C271" s="155" t="s">
        <v>37</v>
      </c>
      <c r="D271" s="156"/>
      <c r="E271" s="161">
        <v>1500</v>
      </c>
      <c r="F271" s="166">
        <v>250</v>
      </c>
      <c r="G271" s="139">
        <f t="shared" si="3"/>
        <v>0.16666666666666666</v>
      </c>
      <c r="K271" s="159"/>
      <c r="L271" s="159"/>
      <c r="M271" s="160"/>
      <c r="N271" s="160"/>
    </row>
    <row r="272" spans="1:14" ht="15.75" x14ac:dyDescent="0.25">
      <c r="A272" s="172">
        <v>10.55</v>
      </c>
      <c r="B272" s="174" t="s">
        <v>553</v>
      </c>
      <c r="C272" s="155" t="s">
        <v>42</v>
      </c>
      <c r="D272" s="156"/>
      <c r="E272" s="161">
        <v>37.5</v>
      </c>
      <c r="F272" s="166">
        <v>4</v>
      </c>
      <c r="G272" s="139">
        <f t="shared" si="3"/>
        <v>0.10666666666666667</v>
      </c>
      <c r="K272" s="159"/>
      <c r="L272" s="159"/>
      <c r="M272" s="160"/>
      <c r="N272" s="160"/>
    </row>
    <row r="273" spans="1:14" ht="15.75" x14ac:dyDescent="0.25">
      <c r="A273" s="148">
        <v>11</v>
      </c>
      <c r="B273" s="149" t="s">
        <v>282</v>
      </c>
      <c r="C273" s="150"/>
      <c r="D273" s="162"/>
      <c r="E273" s="163"/>
      <c r="F273" s="166"/>
      <c r="G273" s="139" t="e">
        <f t="shared" si="3"/>
        <v>#DIV/0!</v>
      </c>
      <c r="K273" s="159"/>
      <c r="L273" s="159"/>
      <c r="M273" s="160"/>
      <c r="N273" s="160"/>
    </row>
    <row r="274" spans="1:14" ht="15.75" x14ac:dyDescent="0.25">
      <c r="A274" s="172">
        <v>11.01</v>
      </c>
      <c r="B274" s="180" t="s">
        <v>554</v>
      </c>
      <c r="C274" s="155" t="s">
        <v>37</v>
      </c>
      <c r="D274" s="156"/>
      <c r="E274" s="161">
        <v>262.5</v>
      </c>
      <c r="F274" s="166"/>
      <c r="G274" s="139">
        <f t="shared" si="3"/>
        <v>0</v>
      </c>
      <c r="K274" s="159"/>
      <c r="L274" s="159"/>
      <c r="M274" s="160"/>
      <c r="N274" s="160"/>
    </row>
    <row r="275" spans="1:14" ht="15.75" x14ac:dyDescent="0.25">
      <c r="A275" s="172">
        <v>11.02</v>
      </c>
      <c r="B275" s="180" t="s">
        <v>555</v>
      </c>
      <c r="C275" s="155" t="s">
        <v>37</v>
      </c>
      <c r="D275" s="156"/>
      <c r="E275" s="161">
        <v>5500</v>
      </c>
      <c r="F275" s="166">
        <v>5500</v>
      </c>
      <c r="G275" s="139">
        <f t="shared" si="3"/>
        <v>1</v>
      </c>
      <c r="K275" s="159"/>
      <c r="L275" s="159"/>
      <c r="M275" s="160"/>
      <c r="N275" s="160"/>
    </row>
    <row r="276" spans="1:14" ht="15.75" x14ac:dyDescent="0.25">
      <c r="A276" s="172">
        <v>11.03</v>
      </c>
      <c r="B276" s="180" t="s">
        <v>556</v>
      </c>
      <c r="C276" s="155" t="s">
        <v>37</v>
      </c>
      <c r="D276" s="156"/>
      <c r="E276" s="161">
        <v>5900</v>
      </c>
      <c r="F276" s="166"/>
      <c r="G276" s="139">
        <f t="shared" si="3"/>
        <v>0</v>
      </c>
      <c r="K276" s="159"/>
      <c r="L276" s="159"/>
      <c r="M276" s="160"/>
      <c r="N276" s="160"/>
    </row>
    <row r="277" spans="1:14" ht="28.5" x14ac:dyDescent="0.25">
      <c r="A277" s="172">
        <v>11.04</v>
      </c>
      <c r="B277" s="180" t="s">
        <v>557</v>
      </c>
      <c r="C277" s="155" t="s">
        <v>37</v>
      </c>
      <c r="D277" s="156"/>
      <c r="E277" s="161">
        <v>3150</v>
      </c>
      <c r="F277" s="166"/>
      <c r="G277" s="139">
        <f t="shared" ref="G277:G340" si="4">F277/E277</f>
        <v>0</v>
      </c>
      <c r="K277" s="159"/>
      <c r="L277" s="159"/>
      <c r="M277" s="160"/>
      <c r="N277" s="160"/>
    </row>
    <row r="278" spans="1:14" ht="15.75" x14ac:dyDescent="0.25">
      <c r="A278" s="172">
        <v>11.041</v>
      </c>
      <c r="B278" s="180" t="s">
        <v>558</v>
      </c>
      <c r="C278" s="155" t="s">
        <v>37</v>
      </c>
      <c r="D278" s="156"/>
      <c r="E278" s="161">
        <v>800</v>
      </c>
      <c r="F278" s="166"/>
      <c r="G278" s="139">
        <f t="shared" si="4"/>
        <v>0</v>
      </c>
      <c r="K278" s="159"/>
      <c r="L278" s="159"/>
      <c r="M278" s="160"/>
      <c r="N278" s="160"/>
    </row>
    <row r="279" spans="1:14" ht="15.75" x14ac:dyDescent="0.25">
      <c r="A279" s="172">
        <v>11.05</v>
      </c>
      <c r="B279" s="174" t="s">
        <v>559</v>
      </c>
      <c r="C279" s="155" t="s">
        <v>42</v>
      </c>
      <c r="D279" s="156"/>
      <c r="E279" s="161">
        <v>190</v>
      </c>
      <c r="F279" s="166">
        <v>44</v>
      </c>
      <c r="G279" s="139">
        <f t="shared" si="4"/>
        <v>0.23157894736842105</v>
      </c>
      <c r="K279" s="159"/>
      <c r="L279" s="159"/>
      <c r="M279" s="160"/>
      <c r="N279" s="160"/>
    </row>
    <row r="280" spans="1:14" ht="15.75" x14ac:dyDescent="0.25">
      <c r="A280" s="172">
        <v>11.051</v>
      </c>
      <c r="B280" s="174" t="s">
        <v>560</v>
      </c>
      <c r="C280" s="155" t="s">
        <v>37</v>
      </c>
      <c r="D280" s="156"/>
      <c r="E280" s="161">
        <v>705.8</v>
      </c>
      <c r="F280" s="166">
        <v>142</v>
      </c>
      <c r="G280" s="139">
        <f t="shared" si="4"/>
        <v>0.20119013884953246</v>
      </c>
      <c r="K280" s="159"/>
      <c r="L280" s="159"/>
      <c r="M280" s="160"/>
      <c r="N280" s="160"/>
    </row>
    <row r="281" spans="1:14" ht="15.75" x14ac:dyDescent="0.25">
      <c r="A281" s="172">
        <v>11.06</v>
      </c>
      <c r="B281" s="174" t="s">
        <v>561</v>
      </c>
      <c r="C281" s="155" t="s">
        <v>37</v>
      </c>
      <c r="D281" s="156"/>
      <c r="E281" s="161">
        <v>1300</v>
      </c>
      <c r="F281" s="166">
        <v>320</v>
      </c>
      <c r="G281" s="139">
        <f t="shared" si="4"/>
        <v>0.24615384615384617</v>
      </c>
      <c r="K281" s="159"/>
      <c r="L281" s="159"/>
      <c r="M281" s="160"/>
      <c r="N281" s="160"/>
    </row>
    <row r="282" spans="1:14" ht="28.5" x14ac:dyDescent="0.25">
      <c r="A282" s="172">
        <v>11.061</v>
      </c>
      <c r="B282" s="174" t="s">
        <v>562</v>
      </c>
      <c r="C282" s="155" t="s">
        <v>37</v>
      </c>
      <c r="D282" s="156"/>
      <c r="E282" s="161">
        <v>6500</v>
      </c>
      <c r="F282" s="166">
        <v>1300</v>
      </c>
      <c r="G282" s="139">
        <f t="shared" si="4"/>
        <v>0.2</v>
      </c>
      <c r="K282" s="159"/>
      <c r="L282" s="159"/>
      <c r="M282" s="160"/>
      <c r="N282" s="160"/>
    </row>
    <row r="283" spans="1:14" ht="15.75" x14ac:dyDescent="0.25">
      <c r="A283" s="172">
        <v>11.061999999999999</v>
      </c>
      <c r="B283" s="174" t="s">
        <v>563</v>
      </c>
      <c r="C283" s="155" t="s">
        <v>37</v>
      </c>
      <c r="D283" s="156"/>
      <c r="E283" s="161">
        <v>3000</v>
      </c>
      <c r="F283" s="166">
        <v>668</v>
      </c>
      <c r="G283" s="139">
        <f t="shared" si="4"/>
        <v>0.22266666666666668</v>
      </c>
      <c r="K283" s="159"/>
      <c r="L283" s="159"/>
      <c r="M283" s="160"/>
      <c r="N283" s="160"/>
    </row>
    <row r="284" spans="1:14" ht="15.75" x14ac:dyDescent="0.25">
      <c r="A284" s="172">
        <v>11.07</v>
      </c>
      <c r="B284" s="174" t="s">
        <v>564</v>
      </c>
      <c r="C284" s="155" t="s">
        <v>42</v>
      </c>
      <c r="D284" s="156"/>
      <c r="E284" s="161">
        <v>1116</v>
      </c>
      <c r="F284" s="166">
        <v>499.2</v>
      </c>
      <c r="G284" s="139">
        <f t="shared" si="4"/>
        <v>0.44731182795698926</v>
      </c>
      <c r="K284" s="159"/>
      <c r="L284" s="159"/>
      <c r="M284" s="160"/>
      <c r="N284" s="160"/>
    </row>
    <row r="285" spans="1:14" ht="15.75" x14ac:dyDescent="0.25">
      <c r="A285" s="172">
        <v>11.08</v>
      </c>
      <c r="B285" s="174" t="s">
        <v>565</v>
      </c>
      <c r="C285" s="155" t="s">
        <v>42</v>
      </c>
      <c r="D285" s="156"/>
      <c r="E285" s="161">
        <v>697.5</v>
      </c>
      <c r="F285" s="166">
        <v>261.59999999999997</v>
      </c>
      <c r="G285" s="139">
        <f t="shared" si="4"/>
        <v>0.37505376344086017</v>
      </c>
      <c r="K285" s="159"/>
      <c r="L285" s="159"/>
      <c r="M285" s="160"/>
      <c r="N285" s="160"/>
    </row>
    <row r="286" spans="1:14" ht="15.75" x14ac:dyDescent="0.25">
      <c r="A286" s="172">
        <v>11.09</v>
      </c>
      <c r="B286" s="174" t="s">
        <v>566</v>
      </c>
      <c r="C286" s="155" t="s">
        <v>42</v>
      </c>
      <c r="D286" s="156"/>
      <c r="E286" s="161">
        <v>500</v>
      </c>
      <c r="F286" s="166">
        <v>189.29999999999998</v>
      </c>
      <c r="G286" s="139">
        <f t="shared" si="4"/>
        <v>0.37859999999999999</v>
      </c>
      <c r="K286" s="159"/>
      <c r="L286" s="159"/>
      <c r="M286" s="160"/>
      <c r="N286" s="160"/>
    </row>
    <row r="287" spans="1:14" ht="15.75" x14ac:dyDescent="0.25">
      <c r="A287" s="172">
        <v>11.1</v>
      </c>
      <c r="B287" s="174" t="s">
        <v>567</v>
      </c>
      <c r="C287" s="155" t="s">
        <v>42</v>
      </c>
      <c r="D287" s="156"/>
      <c r="E287" s="161">
        <v>300</v>
      </c>
      <c r="F287" s="166">
        <v>139.19999999999999</v>
      </c>
      <c r="G287" s="139">
        <f t="shared" si="4"/>
        <v>0.46399999999999997</v>
      </c>
      <c r="K287" s="159"/>
      <c r="L287" s="159"/>
      <c r="M287" s="160"/>
      <c r="N287" s="160"/>
    </row>
    <row r="288" spans="1:14" ht="15.75" x14ac:dyDescent="0.25">
      <c r="A288" s="172">
        <v>11.11</v>
      </c>
      <c r="B288" s="174" t="s">
        <v>568</v>
      </c>
      <c r="C288" s="155" t="s">
        <v>42</v>
      </c>
      <c r="D288" s="156"/>
      <c r="E288" s="161">
        <v>200</v>
      </c>
      <c r="F288" s="166">
        <v>89.1</v>
      </c>
      <c r="G288" s="139">
        <f t="shared" si="4"/>
        <v>0.44549999999999995</v>
      </c>
      <c r="K288" s="159"/>
      <c r="L288" s="159"/>
      <c r="M288" s="160"/>
      <c r="N288" s="160"/>
    </row>
    <row r="289" spans="1:14" ht="15.75" x14ac:dyDescent="0.25">
      <c r="A289" s="172">
        <v>11.12</v>
      </c>
      <c r="B289" s="174" t="s">
        <v>569</v>
      </c>
      <c r="C289" s="155" t="s">
        <v>42</v>
      </c>
      <c r="D289" s="156"/>
      <c r="E289" s="161">
        <v>53</v>
      </c>
      <c r="F289" s="166">
        <v>31.5</v>
      </c>
      <c r="G289" s="139">
        <f t="shared" si="4"/>
        <v>0.59433962264150941</v>
      </c>
      <c r="K289" s="159"/>
      <c r="L289" s="159"/>
      <c r="M289" s="160"/>
      <c r="N289" s="160"/>
    </row>
    <row r="290" spans="1:14" ht="15.75" x14ac:dyDescent="0.25">
      <c r="A290" s="172">
        <v>11.13</v>
      </c>
      <c r="B290" s="174" t="s">
        <v>570</v>
      </c>
      <c r="C290" s="155" t="s">
        <v>42</v>
      </c>
      <c r="D290" s="156"/>
      <c r="E290" s="161">
        <v>31.25</v>
      </c>
      <c r="F290" s="166">
        <v>12</v>
      </c>
      <c r="G290" s="139">
        <f t="shared" si="4"/>
        <v>0.38400000000000001</v>
      </c>
      <c r="K290" s="159"/>
      <c r="L290" s="159"/>
      <c r="M290" s="160"/>
      <c r="N290" s="160"/>
    </row>
    <row r="291" spans="1:14" ht="15.75" x14ac:dyDescent="0.25">
      <c r="A291" s="172">
        <v>11.14</v>
      </c>
      <c r="B291" s="174" t="s">
        <v>571</v>
      </c>
      <c r="C291" s="155" t="s">
        <v>42</v>
      </c>
      <c r="D291" s="156"/>
      <c r="E291" s="161">
        <v>25</v>
      </c>
      <c r="F291" s="166">
        <v>6.3</v>
      </c>
      <c r="G291" s="139">
        <f t="shared" si="4"/>
        <v>0.252</v>
      </c>
      <c r="K291" s="159"/>
      <c r="L291" s="159"/>
      <c r="M291" s="160"/>
      <c r="N291" s="160"/>
    </row>
    <row r="292" spans="1:14" ht="15.75" x14ac:dyDescent="0.25">
      <c r="A292" s="172">
        <v>11.15</v>
      </c>
      <c r="B292" s="180" t="s">
        <v>572</v>
      </c>
      <c r="C292" s="155" t="s">
        <v>42</v>
      </c>
      <c r="D292" s="156"/>
      <c r="E292" s="161">
        <v>15</v>
      </c>
      <c r="F292" s="166">
        <v>4.8</v>
      </c>
      <c r="G292" s="139">
        <f t="shared" si="4"/>
        <v>0.32</v>
      </c>
      <c r="K292" s="159"/>
      <c r="L292" s="159"/>
      <c r="M292" s="160"/>
      <c r="N292" s="160"/>
    </row>
    <row r="293" spans="1:14" ht="15.75" x14ac:dyDescent="0.25">
      <c r="A293" s="172">
        <v>11.16</v>
      </c>
      <c r="B293" s="180" t="s">
        <v>573</v>
      </c>
      <c r="C293" s="155" t="s">
        <v>42</v>
      </c>
      <c r="D293" s="156"/>
      <c r="E293" s="161">
        <v>10</v>
      </c>
      <c r="F293" s="166">
        <v>3.3</v>
      </c>
      <c r="G293" s="139">
        <f t="shared" si="4"/>
        <v>0.32999999999999996</v>
      </c>
      <c r="K293" s="159"/>
      <c r="L293" s="159"/>
      <c r="M293" s="160"/>
      <c r="N293" s="160"/>
    </row>
    <row r="294" spans="1:14" ht="15.75" x14ac:dyDescent="0.25">
      <c r="A294" s="172">
        <v>11.17</v>
      </c>
      <c r="B294" s="180" t="s">
        <v>574</v>
      </c>
      <c r="C294" s="155" t="s">
        <v>42</v>
      </c>
      <c r="D294" s="156"/>
      <c r="E294" s="161">
        <v>20</v>
      </c>
      <c r="F294" s="166">
        <v>7.8</v>
      </c>
      <c r="G294" s="139">
        <f t="shared" si="4"/>
        <v>0.39</v>
      </c>
      <c r="K294" s="159"/>
      <c r="L294" s="159"/>
      <c r="M294" s="160"/>
      <c r="N294" s="160"/>
    </row>
    <row r="295" spans="1:14" ht="15.75" x14ac:dyDescent="0.25">
      <c r="A295" s="172">
        <v>11.18</v>
      </c>
      <c r="B295" s="174" t="s">
        <v>575</v>
      </c>
      <c r="C295" s="155" t="s">
        <v>42</v>
      </c>
      <c r="D295" s="156"/>
      <c r="E295" s="161">
        <v>74</v>
      </c>
      <c r="F295" s="166">
        <v>57</v>
      </c>
      <c r="G295" s="139">
        <f t="shared" si="4"/>
        <v>0.77027027027027029</v>
      </c>
      <c r="K295" s="159"/>
      <c r="L295" s="159"/>
      <c r="M295" s="160"/>
      <c r="N295" s="160"/>
    </row>
    <row r="296" spans="1:14" ht="15.75" x14ac:dyDescent="0.25">
      <c r="A296" s="172">
        <v>11.19</v>
      </c>
      <c r="B296" s="174" t="s">
        <v>576</v>
      </c>
      <c r="C296" s="155" t="s">
        <v>42</v>
      </c>
      <c r="D296" s="156"/>
      <c r="E296" s="161">
        <v>35</v>
      </c>
      <c r="F296" s="166">
        <v>16.8</v>
      </c>
      <c r="G296" s="139">
        <f t="shared" si="4"/>
        <v>0.48000000000000004</v>
      </c>
      <c r="K296" s="159"/>
      <c r="L296" s="159"/>
      <c r="M296" s="160"/>
      <c r="N296" s="160"/>
    </row>
    <row r="297" spans="1:14" ht="15.75" x14ac:dyDescent="0.25">
      <c r="A297" s="172">
        <v>11.2</v>
      </c>
      <c r="B297" s="174" t="s">
        <v>577</v>
      </c>
      <c r="C297" s="155" t="s">
        <v>42</v>
      </c>
      <c r="D297" s="156"/>
      <c r="E297" s="161">
        <v>25</v>
      </c>
      <c r="F297" s="166">
        <v>9.2999999999999989</v>
      </c>
      <c r="G297" s="139">
        <f t="shared" si="4"/>
        <v>0.37199999999999994</v>
      </c>
      <c r="K297" s="159"/>
      <c r="L297" s="159"/>
      <c r="M297" s="160"/>
      <c r="N297" s="160"/>
    </row>
    <row r="298" spans="1:14" ht="15.75" x14ac:dyDescent="0.25">
      <c r="A298" s="172">
        <v>11.21</v>
      </c>
      <c r="B298" s="174" t="s">
        <v>578</v>
      </c>
      <c r="C298" s="155" t="s">
        <v>42</v>
      </c>
      <c r="D298" s="156"/>
      <c r="E298" s="161">
        <v>15</v>
      </c>
      <c r="F298" s="166">
        <v>5.7</v>
      </c>
      <c r="G298" s="139">
        <f t="shared" si="4"/>
        <v>0.38</v>
      </c>
      <c r="K298" s="159"/>
      <c r="L298" s="159"/>
      <c r="M298" s="160"/>
      <c r="N298" s="160"/>
    </row>
    <row r="299" spans="1:14" ht="15.75" x14ac:dyDescent="0.25">
      <c r="A299" s="172">
        <v>11.22</v>
      </c>
      <c r="B299" s="174" t="s">
        <v>579</v>
      </c>
      <c r="C299" s="155" t="s">
        <v>42</v>
      </c>
      <c r="D299" s="156"/>
      <c r="E299" s="161">
        <v>15</v>
      </c>
      <c r="F299" s="166">
        <v>4.8</v>
      </c>
      <c r="G299" s="139">
        <f t="shared" si="4"/>
        <v>0.32</v>
      </c>
      <c r="K299" s="159"/>
      <c r="L299" s="159"/>
      <c r="M299" s="160"/>
      <c r="N299" s="160"/>
    </row>
    <row r="300" spans="1:14" ht="15.75" x14ac:dyDescent="0.25">
      <c r="A300" s="172">
        <v>11.221</v>
      </c>
      <c r="B300" s="180" t="s">
        <v>580</v>
      </c>
      <c r="C300" s="155" t="s">
        <v>42</v>
      </c>
      <c r="D300" s="156"/>
      <c r="E300" s="161">
        <v>80</v>
      </c>
      <c r="F300" s="166">
        <v>13.2</v>
      </c>
      <c r="G300" s="139">
        <f t="shared" si="4"/>
        <v>0.16499999999999998</v>
      </c>
      <c r="K300" s="159"/>
      <c r="L300" s="159"/>
      <c r="M300" s="160"/>
      <c r="N300" s="160"/>
    </row>
    <row r="301" spans="1:14" ht="15.75" x14ac:dyDescent="0.25">
      <c r="A301" s="172">
        <v>11.23</v>
      </c>
      <c r="B301" s="174" t="s">
        <v>581</v>
      </c>
      <c r="C301" s="155" t="s">
        <v>42</v>
      </c>
      <c r="D301" s="156"/>
      <c r="E301" s="161">
        <v>50</v>
      </c>
      <c r="F301" s="166">
        <v>73.8</v>
      </c>
      <c r="G301" s="139">
        <f t="shared" si="4"/>
        <v>1.476</v>
      </c>
      <c r="K301" s="159"/>
      <c r="L301" s="159"/>
      <c r="M301" s="160"/>
      <c r="N301" s="160"/>
    </row>
    <row r="302" spans="1:14" ht="15.75" x14ac:dyDescent="0.25">
      <c r="A302" s="172">
        <v>11.24</v>
      </c>
      <c r="B302" s="174" t="s">
        <v>582</v>
      </c>
      <c r="C302" s="155" t="s">
        <v>42</v>
      </c>
      <c r="D302" s="156"/>
      <c r="E302" s="161">
        <v>40</v>
      </c>
      <c r="F302" s="166"/>
      <c r="G302" s="139">
        <f t="shared" si="4"/>
        <v>0</v>
      </c>
      <c r="K302" s="159"/>
      <c r="L302" s="159"/>
      <c r="M302" s="160"/>
      <c r="N302" s="160"/>
    </row>
    <row r="303" spans="1:14" ht="15.75" x14ac:dyDescent="0.25">
      <c r="A303" s="172">
        <v>11.25</v>
      </c>
      <c r="B303" s="174" t="s">
        <v>583</v>
      </c>
      <c r="C303" s="155" t="s">
        <v>42</v>
      </c>
      <c r="D303" s="156"/>
      <c r="E303" s="161">
        <v>35</v>
      </c>
      <c r="F303" s="166"/>
      <c r="G303" s="139">
        <f t="shared" si="4"/>
        <v>0</v>
      </c>
      <c r="K303" s="159"/>
      <c r="L303" s="159"/>
      <c r="M303" s="160"/>
      <c r="N303" s="160"/>
    </row>
    <row r="304" spans="1:14" ht="15.75" x14ac:dyDescent="0.25">
      <c r="A304" s="172">
        <v>11.26</v>
      </c>
      <c r="B304" s="180" t="s">
        <v>584</v>
      </c>
      <c r="C304" s="155" t="s">
        <v>42</v>
      </c>
      <c r="D304" s="156"/>
      <c r="E304" s="161">
        <v>27</v>
      </c>
      <c r="F304" s="166"/>
      <c r="G304" s="139">
        <f t="shared" si="4"/>
        <v>0</v>
      </c>
      <c r="K304" s="159"/>
      <c r="L304" s="159"/>
      <c r="M304" s="160"/>
      <c r="N304" s="160"/>
    </row>
    <row r="305" spans="1:14" ht="15.75" x14ac:dyDescent="0.25">
      <c r="A305" s="172">
        <v>11.27</v>
      </c>
      <c r="B305" s="180" t="s">
        <v>585</v>
      </c>
      <c r="C305" s="155" t="s">
        <v>42</v>
      </c>
      <c r="D305" s="156"/>
      <c r="E305" s="161">
        <v>20</v>
      </c>
      <c r="F305" s="166"/>
      <c r="G305" s="139">
        <f t="shared" si="4"/>
        <v>0</v>
      </c>
      <c r="K305" s="159"/>
      <c r="L305" s="159"/>
      <c r="M305" s="160"/>
      <c r="N305" s="160"/>
    </row>
    <row r="306" spans="1:14" ht="15.75" x14ac:dyDescent="0.25">
      <c r="A306" s="172">
        <v>11.28</v>
      </c>
      <c r="B306" s="174" t="s">
        <v>586</v>
      </c>
      <c r="C306" s="155" t="s">
        <v>42</v>
      </c>
      <c r="D306" s="156"/>
      <c r="E306" s="161">
        <v>52</v>
      </c>
      <c r="F306" s="166"/>
      <c r="G306" s="139">
        <f t="shared" si="4"/>
        <v>0</v>
      </c>
      <c r="K306" s="159"/>
      <c r="L306" s="159"/>
      <c r="M306" s="160"/>
      <c r="N306" s="160"/>
    </row>
    <row r="307" spans="1:14" ht="15.75" x14ac:dyDescent="0.25">
      <c r="A307" s="172">
        <v>11.29</v>
      </c>
      <c r="B307" s="174" t="s">
        <v>587</v>
      </c>
      <c r="C307" s="155" t="s">
        <v>42</v>
      </c>
      <c r="D307" s="156"/>
      <c r="E307" s="161">
        <v>40</v>
      </c>
      <c r="F307" s="166"/>
      <c r="G307" s="139">
        <f t="shared" si="4"/>
        <v>0</v>
      </c>
      <c r="K307" s="159"/>
      <c r="L307" s="159"/>
      <c r="M307" s="160"/>
      <c r="N307" s="160"/>
    </row>
    <row r="308" spans="1:14" ht="15.75" x14ac:dyDescent="0.25">
      <c r="A308" s="172">
        <v>11.291</v>
      </c>
      <c r="B308" s="174" t="s">
        <v>588</v>
      </c>
      <c r="C308" s="155" t="s">
        <v>42</v>
      </c>
      <c r="D308" s="156"/>
      <c r="E308" s="161">
        <v>25</v>
      </c>
      <c r="F308" s="166"/>
      <c r="G308" s="139">
        <f t="shared" si="4"/>
        <v>0</v>
      </c>
      <c r="K308" s="159"/>
      <c r="L308" s="159"/>
      <c r="M308" s="160"/>
      <c r="N308" s="160"/>
    </row>
    <row r="309" spans="1:14" ht="15.75" x14ac:dyDescent="0.25">
      <c r="A309" s="172">
        <v>11.3</v>
      </c>
      <c r="B309" s="174" t="s">
        <v>589</v>
      </c>
      <c r="C309" s="155" t="s">
        <v>42</v>
      </c>
      <c r="D309" s="156"/>
      <c r="E309" s="161">
        <v>32</v>
      </c>
      <c r="F309" s="166"/>
      <c r="G309" s="139">
        <f t="shared" si="4"/>
        <v>0</v>
      </c>
      <c r="K309" s="159"/>
      <c r="L309" s="159"/>
      <c r="M309" s="160"/>
      <c r="N309" s="160"/>
    </row>
    <row r="310" spans="1:14" ht="15.75" x14ac:dyDescent="0.25">
      <c r="A310" s="172">
        <v>11.31</v>
      </c>
      <c r="B310" s="174" t="s">
        <v>590</v>
      </c>
      <c r="C310" s="155" t="s">
        <v>42</v>
      </c>
      <c r="D310" s="156"/>
      <c r="E310" s="161">
        <v>20</v>
      </c>
      <c r="F310" s="166">
        <v>20</v>
      </c>
      <c r="G310" s="139">
        <f t="shared" si="4"/>
        <v>1</v>
      </c>
      <c r="K310" s="159"/>
      <c r="L310" s="159"/>
      <c r="M310" s="160"/>
      <c r="N310" s="160"/>
    </row>
    <row r="311" spans="1:14" ht="15.75" x14ac:dyDescent="0.25">
      <c r="A311" s="172">
        <v>11.32</v>
      </c>
      <c r="B311" s="197" t="s">
        <v>591</v>
      </c>
      <c r="C311" s="155" t="s">
        <v>42</v>
      </c>
      <c r="D311" s="156"/>
      <c r="E311" s="161">
        <v>20</v>
      </c>
      <c r="F311" s="166"/>
      <c r="G311" s="139">
        <f t="shared" si="4"/>
        <v>0</v>
      </c>
      <c r="K311" s="159"/>
      <c r="L311" s="159"/>
      <c r="M311" s="160"/>
      <c r="N311" s="160"/>
    </row>
    <row r="312" spans="1:14" ht="15.75" x14ac:dyDescent="0.25">
      <c r="A312" s="172">
        <v>11.33</v>
      </c>
      <c r="B312" s="197" t="s">
        <v>592</v>
      </c>
      <c r="C312" s="155" t="s">
        <v>42</v>
      </c>
      <c r="D312" s="156"/>
      <c r="E312" s="161">
        <v>15</v>
      </c>
      <c r="F312" s="166"/>
      <c r="G312" s="139">
        <f t="shared" si="4"/>
        <v>0</v>
      </c>
      <c r="K312" s="159"/>
      <c r="L312" s="159"/>
      <c r="M312" s="160"/>
      <c r="N312" s="160"/>
    </row>
    <row r="313" spans="1:14" ht="15.75" x14ac:dyDescent="0.25">
      <c r="A313" s="172">
        <v>11.34</v>
      </c>
      <c r="B313" s="197" t="s">
        <v>593</v>
      </c>
      <c r="C313" s="155" t="s">
        <v>42</v>
      </c>
      <c r="D313" s="156"/>
      <c r="E313" s="161">
        <v>10</v>
      </c>
      <c r="F313" s="166">
        <v>3.5999999999999996</v>
      </c>
      <c r="G313" s="139">
        <f t="shared" si="4"/>
        <v>0.36</v>
      </c>
      <c r="K313" s="159"/>
      <c r="L313" s="159"/>
      <c r="M313" s="160"/>
      <c r="N313" s="160"/>
    </row>
    <row r="314" spans="1:14" ht="15.75" x14ac:dyDescent="0.25">
      <c r="A314" s="172">
        <v>11.35</v>
      </c>
      <c r="B314" s="174" t="s">
        <v>594</v>
      </c>
      <c r="C314" s="155" t="s">
        <v>42</v>
      </c>
      <c r="D314" s="156"/>
      <c r="E314" s="161">
        <v>850</v>
      </c>
      <c r="F314" s="166">
        <v>250.5</v>
      </c>
      <c r="G314" s="139">
        <f t="shared" si="4"/>
        <v>0.29470588235294115</v>
      </c>
      <c r="K314" s="159"/>
      <c r="L314" s="159"/>
      <c r="M314" s="160"/>
      <c r="N314" s="160"/>
    </row>
    <row r="315" spans="1:14" ht="15.75" x14ac:dyDescent="0.25">
      <c r="A315" s="172">
        <v>11.36</v>
      </c>
      <c r="B315" s="174" t="s">
        <v>595</v>
      </c>
      <c r="C315" s="155" t="s">
        <v>42</v>
      </c>
      <c r="D315" s="156"/>
      <c r="E315" s="161">
        <v>1315</v>
      </c>
      <c r="F315" s="166">
        <v>471</v>
      </c>
      <c r="G315" s="139">
        <f t="shared" si="4"/>
        <v>0.35817490494296578</v>
      </c>
      <c r="K315" s="159"/>
      <c r="L315" s="159"/>
      <c r="M315" s="160"/>
      <c r="N315" s="160"/>
    </row>
    <row r="316" spans="1:14" ht="15.75" x14ac:dyDescent="0.25">
      <c r="A316" s="172">
        <v>11.37</v>
      </c>
      <c r="B316" s="174" t="s">
        <v>596</v>
      </c>
      <c r="C316" s="155" t="s">
        <v>42</v>
      </c>
      <c r="D316" s="156"/>
      <c r="E316" s="161">
        <v>590</v>
      </c>
      <c r="F316" s="166">
        <v>156.6</v>
      </c>
      <c r="G316" s="139">
        <f t="shared" si="4"/>
        <v>0.2654237288135593</v>
      </c>
      <c r="K316" s="159"/>
      <c r="L316" s="159"/>
      <c r="M316" s="160"/>
      <c r="N316" s="160"/>
    </row>
    <row r="317" spans="1:14" ht="15.75" x14ac:dyDescent="0.25">
      <c r="A317" s="172">
        <v>11.38</v>
      </c>
      <c r="B317" s="174" t="s">
        <v>597</v>
      </c>
      <c r="C317" s="155" t="s">
        <v>42</v>
      </c>
      <c r="D317" s="156"/>
      <c r="E317" s="161">
        <v>520</v>
      </c>
      <c r="F317" s="166">
        <v>124.5</v>
      </c>
      <c r="G317" s="139">
        <f t="shared" si="4"/>
        <v>0.23942307692307693</v>
      </c>
      <c r="K317" s="159"/>
      <c r="L317" s="159"/>
      <c r="M317" s="160"/>
      <c r="N317" s="160"/>
    </row>
    <row r="318" spans="1:14" ht="15.75" x14ac:dyDescent="0.25">
      <c r="A318" s="172">
        <v>11.39</v>
      </c>
      <c r="B318" s="200" t="s">
        <v>598</v>
      </c>
      <c r="C318" s="155" t="s">
        <v>42</v>
      </c>
      <c r="D318" s="156"/>
      <c r="E318" s="161">
        <v>167</v>
      </c>
      <c r="F318" s="166">
        <v>81.3</v>
      </c>
      <c r="G318" s="139">
        <f t="shared" si="4"/>
        <v>0.48682634730538921</v>
      </c>
      <c r="K318" s="159"/>
      <c r="L318" s="159"/>
      <c r="M318" s="160"/>
      <c r="N318" s="160"/>
    </row>
    <row r="319" spans="1:14" ht="15.75" x14ac:dyDescent="0.25">
      <c r="A319" s="172">
        <v>11.4</v>
      </c>
      <c r="B319" s="200" t="s">
        <v>599</v>
      </c>
      <c r="C319" s="155" t="s">
        <v>42</v>
      </c>
      <c r="D319" s="156"/>
      <c r="E319" s="161">
        <v>350</v>
      </c>
      <c r="F319" s="166">
        <v>60.3</v>
      </c>
      <c r="G319" s="139">
        <f t="shared" si="4"/>
        <v>0.17228571428571426</v>
      </c>
      <c r="K319" s="159"/>
      <c r="L319" s="159"/>
      <c r="M319" s="160"/>
      <c r="N319" s="160"/>
    </row>
    <row r="320" spans="1:14" ht="15.75" x14ac:dyDescent="0.25">
      <c r="A320" s="172">
        <v>11.41</v>
      </c>
      <c r="B320" s="200" t="s">
        <v>600</v>
      </c>
      <c r="C320" s="155" t="s">
        <v>42</v>
      </c>
      <c r="D320" s="156"/>
      <c r="E320" s="161">
        <v>550</v>
      </c>
      <c r="F320" s="166">
        <v>51.3</v>
      </c>
      <c r="G320" s="139">
        <f t="shared" si="4"/>
        <v>9.3272727272727271E-2</v>
      </c>
      <c r="K320" s="159"/>
      <c r="L320" s="159"/>
      <c r="M320" s="160"/>
      <c r="N320" s="160"/>
    </row>
    <row r="321" spans="1:14" ht="15.75" x14ac:dyDescent="0.25">
      <c r="A321" s="172">
        <v>11.42</v>
      </c>
      <c r="B321" s="174" t="s">
        <v>601</v>
      </c>
      <c r="C321" s="155" t="s">
        <v>41</v>
      </c>
      <c r="D321" s="156"/>
      <c r="E321" s="161">
        <v>15</v>
      </c>
      <c r="F321" s="166">
        <v>2.1</v>
      </c>
      <c r="G321" s="139">
        <f t="shared" si="4"/>
        <v>0.14000000000000001</v>
      </c>
      <c r="K321" s="159"/>
      <c r="L321" s="159"/>
      <c r="M321" s="160"/>
      <c r="N321" s="160"/>
    </row>
    <row r="322" spans="1:14" ht="15.75" x14ac:dyDescent="0.25">
      <c r="A322" s="172">
        <v>11.43</v>
      </c>
      <c r="B322" s="180" t="s">
        <v>602</v>
      </c>
      <c r="C322" s="155" t="s">
        <v>42</v>
      </c>
      <c r="D322" s="156"/>
      <c r="E322" s="161">
        <v>250</v>
      </c>
      <c r="F322" s="166">
        <v>44.1</v>
      </c>
      <c r="G322" s="139">
        <f t="shared" si="4"/>
        <v>0.1764</v>
      </c>
      <c r="K322" s="159"/>
      <c r="L322" s="159"/>
      <c r="M322" s="160"/>
      <c r="N322" s="160"/>
    </row>
    <row r="323" spans="1:14" ht="15.75" x14ac:dyDescent="0.25">
      <c r="A323" s="172">
        <v>11.44</v>
      </c>
      <c r="B323" s="180" t="s">
        <v>603</v>
      </c>
      <c r="C323" s="155" t="s">
        <v>37</v>
      </c>
      <c r="D323" s="156"/>
      <c r="E323" s="161">
        <v>5000</v>
      </c>
      <c r="F323" s="166">
        <v>847.5</v>
      </c>
      <c r="G323" s="139">
        <f t="shared" si="4"/>
        <v>0.16950000000000001</v>
      </c>
      <c r="K323" s="159"/>
      <c r="L323" s="159"/>
      <c r="M323" s="160"/>
      <c r="N323" s="160"/>
    </row>
    <row r="324" spans="1:14" ht="15.75" x14ac:dyDescent="0.25">
      <c r="A324" s="172">
        <v>11.441000000000001</v>
      </c>
      <c r="B324" s="180" t="s">
        <v>604</v>
      </c>
      <c r="C324" s="155" t="s">
        <v>37</v>
      </c>
      <c r="D324" s="156"/>
      <c r="E324" s="161">
        <v>150</v>
      </c>
      <c r="F324" s="166">
        <v>42</v>
      </c>
      <c r="G324" s="139">
        <f t="shared" si="4"/>
        <v>0.28000000000000003</v>
      </c>
      <c r="K324" s="159"/>
      <c r="L324" s="159"/>
      <c r="M324" s="160"/>
      <c r="N324" s="160"/>
    </row>
    <row r="325" spans="1:14" ht="15.75" x14ac:dyDescent="0.25">
      <c r="A325" s="172">
        <v>11.45</v>
      </c>
      <c r="B325" s="180" t="s">
        <v>605</v>
      </c>
      <c r="C325" s="165" t="s">
        <v>357</v>
      </c>
      <c r="D325" s="156"/>
      <c r="E325" s="161">
        <v>100</v>
      </c>
      <c r="F325" s="166">
        <v>84.75</v>
      </c>
      <c r="G325" s="139">
        <f t="shared" si="4"/>
        <v>0.84750000000000003</v>
      </c>
      <c r="K325" s="159"/>
      <c r="L325" s="159"/>
      <c r="M325" s="160"/>
      <c r="N325" s="160"/>
    </row>
    <row r="326" spans="1:14" ht="15.75" x14ac:dyDescent="0.25">
      <c r="A326" s="148">
        <v>12</v>
      </c>
      <c r="B326" s="149" t="s">
        <v>285</v>
      </c>
      <c r="C326" s="150"/>
      <c r="D326" s="162"/>
      <c r="E326" s="163"/>
      <c r="F326" s="166"/>
      <c r="G326" s="139" t="e">
        <f t="shared" si="4"/>
        <v>#DIV/0!</v>
      </c>
      <c r="K326" s="159"/>
      <c r="L326" s="159"/>
      <c r="M326" s="160"/>
      <c r="N326" s="160"/>
    </row>
    <row r="327" spans="1:14" ht="15.75" x14ac:dyDescent="0.25">
      <c r="A327" s="153">
        <v>12.01</v>
      </c>
      <c r="B327" s="154" t="s">
        <v>606</v>
      </c>
      <c r="C327" s="155" t="s">
        <v>607</v>
      </c>
      <c r="D327" s="156"/>
      <c r="E327" s="161">
        <v>1500</v>
      </c>
      <c r="F327" s="166"/>
      <c r="G327" s="139">
        <f t="shared" si="4"/>
        <v>0</v>
      </c>
      <c r="K327" s="159"/>
      <c r="L327" s="159"/>
      <c r="M327" s="160"/>
      <c r="N327" s="160"/>
    </row>
    <row r="328" spans="1:14" ht="15.75" x14ac:dyDescent="0.25">
      <c r="A328" s="153">
        <v>12.010999999999999</v>
      </c>
      <c r="B328" s="201" t="s">
        <v>291</v>
      </c>
      <c r="C328" s="155" t="s">
        <v>607</v>
      </c>
      <c r="D328" s="156"/>
      <c r="E328" s="161">
        <v>125548.48</v>
      </c>
      <c r="F328" s="166"/>
      <c r="G328" s="139">
        <f t="shared" si="4"/>
        <v>0</v>
      </c>
      <c r="K328" s="159"/>
      <c r="L328" s="159"/>
      <c r="M328" s="160"/>
      <c r="N328" s="160"/>
    </row>
    <row r="329" spans="1:14" ht="15.75" x14ac:dyDescent="0.25">
      <c r="A329" s="153">
        <v>12.02</v>
      </c>
      <c r="B329" s="154" t="s">
        <v>608</v>
      </c>
      <c r="C329" s="155" t="s">
        <v>42</v>
      </c>
      <c r="D329" s="156"/>
      <c r="E329" s="161">
        <v>1600</v>
      </c>
      <c r="F329" s="166"/>
      <c r="G329" s="139">
        <f t="shared" si="4"/>
        <v>0</v>
      </c>
      <c r="K329" s="159"/>
      <c r="L329" s="159"/>
      <c r="M329" s="160"/>
      <c r="N329" s="160"/>
    </row>
    <row r="330" spans="1:14" ht="15.75" x14ac:dyDescent="0.25">
      <c r="A330" s="153">
        <v>12.03</v>
      </c>
      <c r="B330" s="154" t="s">
        <v>609</v>
      </c>
      <c r="C330" s="155" t="s">
        <v>42</v>
      </c>
      <c r="D330" s="156"/>
      <c r="E330" s="161">
        <v>600</v>
      </c>
      <c r="F330" s="166">
        <v>600</v>
      </c>
      <c r="G330" s="139">
        <f t="shared" si="4"/>
        <v>1</v>
      </c>
      <c r="K330" s="159"/>
      <c r="L330" s="159"/>
      <c r="M330" s="160"/>
      <c r="N330" s="160"/>
    </row>
    <row r="331" spans="1:14" ht="15.75" x14ac:dyDescent="0.25">
      <c r="A331" s="153">
        <v>12.04</v>
      </c>
      <c r="B331" s="154" t="s">
        <v>610</v>
      </c>
      <c r="C331" s="155" t="s">
        <v>42</v>
      </c>
      <c r="D331" s="156"/>
      <c r="E331" s="161">
        <v>1050</v>
      </c>
      <c r="F331" s="166">
        <v>1050</v>
      </c>
      <c r="G331" s="139">
        <f t="shared" si="4"/>
        <v>1</v>
      </c>
      <c r="K331" s="159"/>
      <c r="L331" s="159"/>
      <c r="M331" s="160"/>
      <c r="N331" s="160"/>
    </row>
    <row r="332" spans="1:14" ht="15.75" x14ac:dyDescent="0.25">
      <c r="A332" s="153">
        <v>12.05</v>
      </c>
      <c r="B332" s="154" t="s">
        <v>611</v>
      </c>
      <c r="C332" s="155" t="s">
        <v>42</v>
      </c>
      <c r="D332" s="156"/>
      <c r="E332" s="161">
        <v>400</v>
      </c>
      <c r="F332" s="166"/>
      <c r="G332" s="139">
        <f t="shared" si="4"/>
        <v>0</v>
      </c>
      <c r="K332" s="159"/>
      <c r="L332" s="159"/>
      <c r="M332" s="160"/>
      <c r="N332" s="160"/>
    </row>
    <row r="333" spans="1:14" ht="15.75" x14ac:dyDescent="0.25">
      <c r="A333" s="153">
        <v>12.06</v>
      </c>
      <c r="B333" s="154" t="s">
        <v>612</v>
      </c>
      <c r="C333" s="155" t="s">
        <v>42</v>
      </c>
      <c r="D333" s="156"/>
      <c r="E333" s="161">
        <v>300</v>
      </c>
      <c r="F333" s="166">
        <v>300</v>
      </c>
      <c r="G333" s="139">
        <f t="shared" si="4"/>
        <v>1</v>
      </c>
      <c r="K333" s="159"/>
      <c r="L333" s="159"/>
      <c r="M333" s="160"/>
      <c r="N333" s="160"/>
    </row>
    <row r="334" spans="1:14" ht="15.75" x14ac:dyDescent="0.25">
      <c r="A334" s="153">
        <v>12.07</v>
      </c>
      <c r="B334" s="154" t="s">
        <v>613</v>
      </c>
      <c r="C334" s="155" t="s">
        <v>42</v>
      </c>
      <c r="D334" s="156"/>
      <c r="E334" s="161">
        <v>200</v>
      </c>
      <c r="F334" s="166"/>
      <c r="G334" s="139">
        <f t="shared" si="4"/>
        <v>0</v>
      </c>
      <c r="K334" s="159"/>
      <c r="L334" s="159"/>
      <c r="M334" s="160"/>
      <c r="N334" s="160"/>
    </row>
    <row r="335" spans="1:14" ht="15.75" x14ac:dyDescent="0.25">
      <c r="A335" s="153">
        <v>12.071</v>
      </c>
      <c r="B335" s="154" t="s">
        <v>614</v>
      </c>
      <c r="C335" s="155" t="s">
        <v>42</v>
      </c>
      <c r="D335" s="156"/>
      <c r="E335" s="161">
        <v>136</v>
      </c>
      <c r="F335" s="166">
        <v>40.799999999999997</v>
      </c>
      <c r="G335" s="139">
        <f t="shared" si="4"/>
        <v>0.3</v>
      </c>
      <c r="K335" s="159"/>
      <c r="L335" s="159"/>
      <c r="M335" s="160"/>
      <c r="N335" s="160"/>
    </row>
    <row r="336" spans="1:14" ht="15.75" x14ac:dyDescent="0.25">
      <c r="A336" s="153">
        <v>12.08</v>
      </c>
      <c r="B336" s="154" t="s">
        <v>615</v>
      </c>
      <c r="C336" s="155" t="s">
        <v>42</v>
      </c>
      <c r="D336" s="156"/>
      <c r="E336" s="161">
        <v>280</v>
      </c>
      <c r="F336" s="166">
        <v>43.199999999999996</v>
      </c>
      <c r="G336" s="139">
        <f t="shared" si="4"/>
        <v>0.15428571428571428</v>
      </c>
      <c r="K336" s="159"/>
      <c r="L336" s="159"/>
      <c r="M336" s="160"/>
      <c r="N336" s="160"/>
    </row>
    <row r="337" spans="1:14" ht="15.75" x14ac:dyDescent="0.25">
      <c r="A337" s="153">
        <v>12.09</v>
      </c>
      <c r="B337" s="154" t="s">
        <v>616</v>
      </c>
      <c r="C337" s="155" t="s">
        <v>42</v>
      </c>
      <c r="D337" s="156"/>
      <c r="E337" s="161">
        <v>140</v>
      </c>
      <c r="F337" s="166">
        <v>28.799999999999997</v>
      </c>
      <c r="G337" s="139">
        <f t="shared" si="4"/>
        <v>0.20571428571428568</v>
      </c>
      <c r="K337" s="159"/>
      <c r="L337" s="159"/>
      <c r="M337" s="160"/>
      <c r="N337" s="160"/>
    </row>
    <row r="338" spans="1:14" ht="15.75" x14ac:dyDescent="0.25">
      <c r="A338" s="153">
        <v>12.1</v>
      </c>
      <c r="B338" s="154" t="s">
        <v>617</v>
      </c>
      <c r="C338" s="155" t="s">
        <v>42</v>
      </c>
      <c r="D338" s="156"/>
      <c r="E338" s="161">
        <v>85</v>
      </c>
      <c r="F338" s="166">
        <v>15.899999999999999</v>
      </c>
      <c r="G338" s="139">
        <f t="shared" si="4"/>
        <v>0.18705882352941175</v>
      </c>
      <c r="K338" s="159"/>
      <c r="L338" s="159"/>
      <c r="M338" s="160"/>
      <c r="N338" s="160"/>
    </row>
    <row r="339" spans="1:14" ht="15.75" x14ac:dyDescent="0.25">
      <c r="A339" s="153">
        <v>12.11</v>
      </c>
      <c r="B339" s="154" t="s">
        <v>618</v>
      </c>
      <c r="C339" s="155" t="s">
        <v>42</v>
      </c>
      <c r="D339" s="156"/>
      <c r="E339" s="161">
        <v>45</v>
      </c>
      <c r="F339" s="166">
        <v>7.5</v>
      </c>
      <c r="G339" s="139">
        <f t="shared" si="4"/>
        <v>0.16666666666666666</v>
      </c>
      <c r="K339" s="159"/>
      <c r="L339" s="159"/>
      <c r="M339" s="160"/>
      <c r="N339" s="160"/>
    </row>
    <row r="340" spans="1:14" ht="15.75" x14ac:dyDescent="0.25">
      <c r="A340" s="153">
        <v>12.111000000000001</v>
      </c>
      <c r="B340" s="154" t="s">
        <v>619</v>
      </c>
      <c r="C340" s="155" t="s">
        <v>42</v>
      </c>
      <c r="D340" s="156"/>
      <c r="E340" s="161">
        <v>16</v>
      </c>
      <c r="F340" s="166">
        <v>4.8</v>
      </c>
      <c r="G340" s="139">
        <f t="shared" si="4"/>
        <v>0.3</v>
      </c>
      <c r="K340" s="159"/>
      <c r="L340" s="159"/>
      <c r="M340" s="160"/>
      <c r="N340" s="160"/>
    </row>
    <row r="341" spans="1:14" ht="15.75" x14ac:dyDescent="0.25">
      <c r="A341" s="153">
        <v>12.12</v>
      </c>
      <c r="B341" s="154" t="s">
        <v>620</v>
      </c>
      <c r="C341" s="155" t="s">
        <v>42</v>
      </c>
      <c r="D341" s="156"/>
      <c r="E341" s="161">
        <v>123.75</v>
      </c>
      <c r="F341" s="166">
        <v>37.125</v>
      </c>
      <c r="G341" s="139">
        <f t="shared" ref="G341:G389" si="5">F341/E341</f>
        <v>0.3</v>
      </c>
      <c r="K341" s="159"/>
      <c r="L341" s="159"/>
      <c r="M341" s="160"/>
      <c r="N341" s="160"/>
    </row>
    <row r="342" spans="1:14" ht="15.75" x14ac:dyDescent="0.25">
      <c r="A342" s="153">
        <v>12.13</v>
      </c>
      <c r="B342" s="154" t="s">
        <v>621</v>
      </c>
      <c r="C342" s="155" t="s">
        <v>42</v>
      </c>
      <c r="D342" s="156"/>
      <c r="E342" s="161">
        <v>120</v>
      </c>
      <c r="F342" s="166">
        <v>24.75</v>
      </c>
      <c r="G342" s="139">
        <f t="shared" si="5"/>
        <v>0.20624999999999999</v>
      </c>
      <c r="K342" s="159"/>
      <c r="L342" s="159"/>
      <c r="M342" s="160"/>
      <c r="N342" s="160"/>
    </row>
    <row r="343" spans="1:14" ht="15.75" x14ac:dyDescent="0.25">
      <c r="A343" s="153">
        <v>12.14</v>
      </c>
      <c r="B343" s="154" t="s">
        <v>622</v>
      </c>
      <c r="C343" s="155" t="s">
        <v>42</v>
      </c>
      <c r="D343" s="156"/>
      <c r="E343" s="161">
        <v>70</v>
      </c>
      <c r="F343" s="166">
        <v>11.85</v>
      </c>
      <c r="G343" s="139">
        <f t="shared" si="5"/>
        <v>0.16928571428571429</v>
      </c>
      <c r="K343" s="159"/>
      <c r="L343" s="159"/>
      <c r="M343" s="160"/>
      <c r="N343" s="160"/>
    </row>
    <row r="344" spans="1:14" ht="15.75" x14ac:dyDescent="0.25">
      <c r="A344" s="153">
        <v>12.141</v>
      </c>
      <c r="B344" s="154" t="s">
        <v>623</v>
      </c>
      <c r="C344" s="155" t="s">
        <v>42</v>
      </c>
      <c r="D344" s="156"/>
      <c r="E344" s="161">
        <v>40</v>
      </c>
      <c r="F344" s="166">
        <v>6.1499999999999995</v>
      </c>
      <c r="G344" s="139">
        <f t="shared" si="5"/>
        <v>0.15375</v>
      </c>
      <c r="K344" s="159"/>
      <c r="L344" s="159"/>
      <c r="M344" s="160"/>
      <c r="N344" s="160"/>
    </row>
    <row r="345" spans="1:14" ht="15.75" x14ac:dyDescent="0.25">
      <c r="A345" s="202">
        <v>12.15</v>
      </c>
      <c r="B345" s="154" t="s">
        <v>624</v>
      </c>
      <c r="C345" s="155" t="s">
        <v>42</v>
      </c>
      <c r="D345" s="203"/>
      <c r="E345" s="161">
        <v>247.5</v>
      </c>
      <c r="F345" s="166">
        <v>74.25</v>
      </c>
      <c r="G345" s="139">
        <f t="shared" si="5"/>
        <v>0.3</v>
      </c>
      <c r="K345" s="159"/>
      <c r="L345" s="159"/>
      <c r="M345" s="160"/>
      <c r="N345" s="160"/>
    </row>
    <row r="346" spans="1:14" ht="15.75" x14ac:dyDescent="0.25">
      <c r="A346" s="202">
        <v>12.16</v>
      </c>
      <c r="B346" s="154" t="s">
        <v>625</v>
      </c>
      <c r="C346" s="155" t="s">
        <v>42</v>
      </c>
      <c r="D346" s="156"/>
      <c r="E346" s="161">
        <v>230</v>
      </c>
      <c r="F346" s="166">
        <v>49.5</v>
      </c>
      <c r="G346" s="139">
        <f t="shared" si="5"/>
        <v>0.21521739130434783</v>
      </c>
      <c r="K346" s="159"/>
      <c r="L346" s="159"/>
      <c r="M346" s="160"/>
      <c r="N346" s="160"/>
    </row>
    <row r="347" spans="1:14" ht="15.75" x14ac:dyDescent="0.25">
      <c r="A347" s="202">
        <v>12.17</v>
      </c>
      <c r="B347" s="154" t="s">
        <v>626</v>
      </c>
      <c r="C347" s="155" t="s">
        <v>42</v>
      </c>
      <c r="D347" s="156"/>
      <c r="E347" s="161">
        <v>110</v>
      </c>
      <c r="F347" s="166">
        <v>24.3</v>
      </c>
      <c r="G347" s="139">
        <f t="shared" si="5"/>
        <v>0.22090909090909092</v>
      </c>
      <c r="K347" s="159"/>
      <c r="L347" s="159"/>
      <c r="M347" s="160"/>
      <c r="N347" s="160"/>
    </row>
    <row r="348" spans="1:14" ht="15.75" x14ac:dyDescent="0.25">
      <c r="A348" s="202">
        <v>12.18</v>
      </c>
      <c r="B348" s="154" t="s">
        <v>627</v>
      </c>
      <c r="C348" s="155" t="s">
        <v>42</v>
      </c>
      <c r="D348" s="156"/>
      <c r="E348" s="161">
        <v>55</v>
      </c>
      <c r="F348" s="166">
        <v>11.4</v>
      </c>
      <c r="G348" s="139">
        <f t="shared" si="5"/>
        <v>0.20727272727272728</v>
      </c>
      <c r="K348" s="159"/>
      <c r="L348" s="159"/>
      <c r="M348" s="160"/>
      <c r="N348" s="160"/>
    </row>
    <row r="349" spans="1:14" ht="15.75" x14ac:dyDescent="0.25">
      <c r="A349" s="202">
        <v>12.19</v>
      </c>
      <c r="B349" s="154" t="s">
        <v>628</v>
      </c>
      <c r="C349" s="155" t="s">
        <v>42</v>
      </c>
      <c r="D349" s="156"/>
      <c r="E349" s="161">
        <v>165</v>
      </c>
      <c r="F349" s="166">
        <v>49.5</v>
      </c>
      <c r="G349" s="139">
        <f t="shared" si="5"/>
        <v>0.3</v>
      </c>
      <c r="K349" s="159"/>
      <c r="L349" s="159"/>
      <c r="M349" s="160"/>
      <c r="N349" s="160"/>
    </row>
    <row r="350" spans="1:14" ht="15.75" x14ac:dyDescent="0.25">
      <c r="A350" s="202">
        <v>12.2</v>
      </c>
      <c r="B350" s="154" t="s">
        <v>629</v>
      </c>
      <c r="C350" s="155" t="s">
        <v>42</v>
      </c>
      <c r="D350" s="156"/>
      <c r="E350" s="161">
        <v>97</v>
      </c>
      <c r="F350" s="166">
        <v>29.099999999999998</v>
      </c>
      <c r="G350" s="139">
        <f t="shared" si="5"/>
        <v>0.3</v>
      </c>
      <c r="K350" s="159"/>
      <c r="L350" s="159"/>
      <c r="M350" s="160"/>
      <c r="N350" s="160"/>
    </row>
    <row r="351" spans="1:14" ht="15.75" x14ac:dyDescent="0.25">
      <c r="A351" s="202">
        <v>12.21</v>
      </c>
      <c r="B351" s="154" t="s">
        <v>630</v>
      </c>
      <c r="C351" s="155" t="s">
        <v>42</v>
      </c>
      <c r="D351" s="156"/>
      <c r="E351" s="161">
        <v>230</v>
      </c>
      <c r="F351" s="166">
        <v>48</v>
      </c>
      <c r="G351" s="139">
        <f t="shared" si="5"/>
        <v>0.20869565217391303</v>
      </c>
      <c r="K351" s="159"/>
      <c r="L351" s="159"/>
      <c r="M351" s="160"/>
      <c r="N351" s="160"/>
    </row>
    <row r="352" spans="1:14" ht="15.75" x14ac:dyDescent="0.25">
      <c r="A352" s="153">
        <v>12.211</v>
      </c>
      <c r="B352" s="154" t="s">
        <v>631</v>
      </c>
      <c r="C352" s="155" t="s">
        <v>42</v>
      </c>
      <c r="D352" s="156"/>
      <c r="E352" s="161">
        <v>160</v>
      </c>
      <c r="F352" s="166">
        <v>41.4</v>
      </c>
      <c r="G352" s="139">
        <f t="shared" si="5"/>
        <v>0.25874999999999998</v>
      </c>
      <c r="K352" s="159"/>
      <c r="L352" s="159"/>
      <c r="M352" s="160"/>
      <c r="N352" s="160"/>
    </row>
    <row r="353" spans="1:14" ht="15.75" x14ac:dyDescent="0.25">
      <c r="A353" s="153">
        <v>12.22</v>
      </c>
      <c r="B353" s="154" t="s">
        <v>632</v>
      </c>
      <c r="C353" s="155" t="s">
        <v>42</v>
      </c>
      <c r="D353" s="156"/>
      <c r="E353" s="161">
        <v>55</v>
      </c>
      <c r="F353" s="166">
        <v>10.799999999999999</v>
      </c>
      <c r="G353" s="139">
        <f t="shared" si="5"/>
        <v>0.19636363636363635</v>
      </c>
      <c r="K353" s="159"/>
      <c r="L353" s="159"/>
      <c r="M353" s="160"/>
      <c r="N353" s="160"/>
    </row>
    <row r="354" spans="1:14" ht="15.75" x14ac:dyDescent="0.25">
      <c r="A354" s="153">
        <v>12.221</v>
      </c>
      <c r="B354" s="154" t="s">
        <v>633</v>
      </c>
      <c r="C354" s="155" t="s">
        <v>42</v>
      </c>
      <c r="D354" s="156"/>
      <c r="E354" s="161">
        <v>190</v>
      </c>
      <c r="F354" s="166">
        <v>26.7</v>
      </c>
      <c r="G354" s="139">
        <f t="shared" si="5"/>
        <v>0.14052631578947369</v>
      </c>
      <c r="K354" s="159"/>
      <c r="L354" s="159"/>
      <c r="M354" s="160"/>
      <c r="N354" s="160"/>
    </row>
    <row r="355" spans="1:14" ht="15.75" x14ac:dyDescent="0.25">
      <c r="A355" s="153">
        <v>12.23</v>
      </c>
      <c r="B355" s="154" t="s">
        <v>634</v>
      </c>
      <c r="C355" s="155" t="s">
        <v>42</v>
      </c>
      <c r="D355" s="156"/>
      <c r="E355" s="161">
        <v>675</v>
      </c>
      <c r="F355" s="166">
        <v>202.5</v>
      </c>
      <c r="G355" s="139">
        <f t="shared" si="5"/>
        <v>0.3</v>
      </c>
      <c r="K355" s="159"/>
      <c r="L355" s="159"/>
      <c r="M355" s="160"/>
      <c r="N355" s="160"/>
    </row>
    <row r="356" spans="1:14" ht="15.75" x14ac:dyDescent="0.25">
      <c r="A356" s="153">
        <v>12.24</v>
      </c>
      <c r="B356" s="154" t="s">
        <v>635</v>
      </c>
      <c r="C356" s="155" t="s">
        <v>42</v>
      </c>
      <c r="D356" s="156"/>
      <c r="E356" s="161">
        <v>350</v>
      </c>
      <c r="F356" s="166">
        <v>105</v>
      </c>
      <c r="G356" s="139">
        <f t="shared" si="5"/>
        <v>0.3</v>
      </c>
      <c r="K356" s="159"/>
      <c r="L356" s="159"/>
      <c r="M356" s="160"/>
      <c r="N356" s="160"/>
    </row>
    <row r="357" spans="1:14" ht="15.75" x14ac:dyDescent="0.25">
      <c r="A357" s="153">
        <v>12.25</v>
      </c>
      <c r="B357" s="154" t="s">
        <v>636</v>
      </c>
      <c r="C357" s="155" t="s">
        <v>42</v>
      </c>
      <c r="D357" s="156"/>
      <c r="E357" s="161">
        <v>180</v>
      </c>
      <c r="F357" s="166">
        <v>54</v>
      </c>
      <c r="G357" s="139">
        <f t="shared" si="5"/>
        <v>0.3</v>
      </c>
      <c r="K357" s="159"/>
      <c r="L357" s="159"/>
      <c r="M357" s="160"/>
      <c r="N357" s="160"/>
    </row>
    <row r="358" spans="1:14" ht="15.75" x14ac:dyDescent="0.25">
      <c r="A358" s="153">
        <v>12.26</v>
      </c>
      <c r="B358" s="168" t="s">
        <v>637</v>
      </c>
      <c r="C358" s="155" t="s">
        <v>42</v>
      </c>
      <c r="D358" s="156"/>
      <c r="E358" s="161">
        <v>262</v>
      </c>
      <c r="F358" s="166">
        <v>78.599999999999994</v>
      </c>
      <c r="G358" s="139">
        <f t="shared" si="5"/>
        <v>0.3</v>
      </c>
      <c r="K358" s="159"/>
      <c r="L358" s="159"/>
      <c r="M358" s="160"/>
      <c r="N358" s="160"/>
    </row>
    <row r="359" spans="1:14" ht="15.75" x14ac:dyDescent="0.25">
      <c r="A359" s="153">
        <v>12.27</v>
      </c>
      <c r="B359" s="154" t="s">
        <v>638</v>
      </c>
      <c r="C359" s="155" t="s">
        <v>42</v>
      </c>
      <c r="D359" s="156"/>
      <c r="E359" s="161">
        <v>100</v>
      </c>
      <c r="F359" s="166">
        <v>19.8</v>
      </c>
      <c r="G359" s="139">
        <f t="shared" si="5"/>
        <v>0.19800000000000001</v>
      </c>
      <c r="K359" s="159"/>
      <c r="L359" s="159"/>
      <c r="M359" s="160"/>
      <c r="N359" s="160"/>
    </row>
    <row r="360" spans="1:14" ht="15.75" x14ac:dyDescent="0.25">
      <c r="A360" s="153">
        <v>12.28</v>
      </c>
      <c r="B360" s="154" t="s">
        <v>639</v>
      </c>
      <c r="C360" s="155" t="s">
        <v>42</v>
      </c>
      <c r="D360" s="156"/>
      <c r="E360" s="161">
        <v>100</v>
      </c>
      <c r="F360" s="166">
        <v>30</v>
      </c>
      <c r="G360" s="139">
        <f t="shared" si="5"/>
        <v>0.3</v>
      </c>
      <c r="K360" s="159"/>
      <c r="L360" s="159"/>
      <c r="M360" s="160"/>
      <c r="N360" s="160"/>
    </row>
    <row r="361" spans="1:14" ht="15.75" x14ac:dyDescent="0.25">
      <c r="A361" s="153">
        <v>12.29</v>
      </c>
      <c r="B361" s="154" t="s">
        <v>640</v>
      </c>
      <c r="C361" s="155" t="s">
        <v>42</v>
      </c>
      <c r="D361" s="156"/>
      <c r="E361" s="161">
        <v>250</v>
      </c>
      <c r="F361" s="166">
        <v>75</v>
      </c>
      <c r="G361" s="139">
        <f t="shared" si="5"/>
        <v>0.3</v>
      </c>
      <c r="K361" s="159"/>
      <c r="L361" s="159"/>
      <c r="M361" s="160"/>
      <c r="N361" s="160"/>
    </row>
    <row r="362" spans="1:14" ht="15.75" x14ac:dyDescent="0.25">
      <c r="A362" s="153">
        <v>12.3</v>
      </c>
      <c r="B362" s="154" t="s">
        <v>641</v>
      </c>
      <c r="C362" s="155" t="s">
        <v>642</v>
      </c>
      <c r="D362" s="156"/>
      <c r="E362" s="161">
        <v>250</v>
      </c>
      <c r="F362" s="166">
        <v>51</v>
      </c>
      <c r="G362" s="139">
        <f t="shared" si="5"/>
        <v>0.20399999999999999</v>
      </c>
      <c r="K362" s="159"/>
      <c r="L362" s="159"/>
      <c r="M362" s="160"/>
      <c r="N362" s="160"/>
    </row>
    <row r="363" spans="1:14" ht="15.75" x14ac:dyDescent="0.25">
      <c r="A363" s="148">
        <v>13</v>
      </c>
      <c r="B363" s="149" t="s">
        <v>292</v>
      </c>
      <c r="C363" s="150" t="s">
        <v>643</v>
      </c>
      <c r="D363" s="162"/>
      <c r="E363" s="163"/>
      <c r="F363" s="166"/>
      <c r="G363" s="139" t="e">
        <f t="shared" si="5"/>
        <v>#DIV/0!</v>
      </c>
      <c r="K363" s="159"/>
      <c r="L363" s="159"/>
      <c r="M363" s="160"/>
      <c r="N363" s="160"/>
    </row>
    <row r="364" spans="1:14" ht="15.75" x14ac:dyDescent="0.25">
      <c r="A364" s="153">
        <v>13.01</v>
      </c>
      <c r="B364" s="154" t="s">
        <v>644</v>
      </c>
      <c r="C364" s="155" t="s">
        <v>645</v>
      </c>
      <c r="D364" s="156"/>
      <c r="E364" s="161">
        <v>145.19999999999999</v>
      </c>
      <c r="F364" s="166">
        <v>45</v>
      </c>
      <c r="G364" s="139">
        <f t="shared" si="5"/>
        <v>0.30991735537190085</v>
      </c>
      <c r="K364" s="159"/>
      <c r="L364" s="159"/>
      <c r="M364" s="160"/>
      <c r="N364" s="160"/>
    </row>
    <row r="365" spans="1:14" ht="15.75" x14ac:dyDescent="0.25">
      <c r="A365" s="153">
        <v>13.02</v>
      </c>
      <c r="B365" s="154" t="s">
        <v>646</v>
      </c>
      <c r="C365" s="155" t="s">
        <v>645</v>
      </c>
      <c r="D365" s="156"/>
      <c r="E365" s="161">
        <v>650</v>
      </c>
      <c r="F365" s="166">
        <v>152.5</v>
      </c>
      <c r="G365" s="139">
        <f t="shared" si="5"/>
        <v>0.23461538461538461</v>
      </c>
      <c r="K365" s="159"/>
      <c r="L365" s="159"/>
      <c r="M365" s="160"/>
      <c r="N365" s="160"/>
    </row>
    <row r="366" spans="1:14" ht="15.75" x14ac:dyDescent="0.25">
      <c r="A366" s="153">
        <v>13.03</v>
      </c>
      <c r="B366" s="154" t="s">
        <v>647</v>
      </c>
      <c r="C366" s="155" t="s">
        <v>645</v>
      </c>
      <c r="D366" s="156"/>
      <c r="E366" s="161">
        <v>350</v>
      </c>
      <c r="F366" s="166">
        <v>102.5</v>
      </c>
      <c r="G366" s="139">
        <f t="shared" si="5"/>
        <v>0.29285714285714287</v>
      </c>
      <c r="K366" s="159"/>
      <c r="L366" s="159"/>
      <c r="M366" s="160"/>
      <c r="N366" s="160"/>
    </row>
    <row r="367" spans="1:14" ht="15.75" x14ac:dyDescent="0.25">
      <c r="A367" s="153">
        <v>13.04</v>
      </c>
      <c r="B367" s="154" t="s">
        <v>648</v>
      </c>
      <c r="C367" s="155" t="s">
        <v>645</v>
      </c>
      <c r="D367" s="156"/>
      <c r="E367" s="161">
        <v>700</v>
      </c>
      <c r="F367" s="166">
        <v>162.5</v>
      </c>
      <c r="G367" s="139">
        <f t="shared" si="5"/>
        <v>0.23214285714285715</v>
      </c>
      <c r="K367" s="159"/>
      <c r="L367" s="159"/>
      <c r="M367" s="160"/>
      <c r="N367" s="160"/>
    </row>
    <row r="368" spans="1:14" ht="15.75" x14ac:dyDescent="0.25">
      <c r="A368" s="153">
        <v>13.05</v>
      </c>
      <c r="B368" s="154" t="s">
        <v>649</v>
      </c>
      <c r="C368" s="155" t="s">
        <v>650</v>
      </c>
      <c r="D368" s="156"/>
      <c r="E368" s="161">
        <v>181.5</v>
      </c>
      <c r="F368" s="166">
        <v>52.5</v>
      </c>
      <c r="G368" s="139">
        <f t="shared" si="5"/>
        <v>0.28925619834710742</v>
      </c>
      <c r="K368" s="159"/>
      <c r="L368" s="159"/>
      <c r="M368" s="160"/>
      <c r="N368" s="160"/>
    </row>
    <row r="369" spans="1:14" ht="15.75" x14ac:dyDescent="0.25">
      <c r="A369" s="153">
        <v>13.06</v>
      </c>
      <c r="B369" s="154" t="s">
        <v>651</v>
      </c>
      <c r="C369" s="155" t="s">
        <v>645</v>
      </c>
      <c r="D369" s="156"/>
      <c r="E369" s="161">
        <v>650</v>
      </c>
      <c r="F369" s="166">
        <v>160</v>
      </c>
      <c r="G369" s="139">
        <f t="shared" si="5"/>
        <v>0.24615384615384617</v>
      </c>
      <c r="K369" s="159"/>
      <c r="L369" s="159"/>
      <c r="M369" s="160"/>
      <c r="N369" s="160"/>
    </row>
    <row r="370" spans="1:14" ht="15.75" x14ac:dyDescent="0.25">
      <c r="A370" s="153">
        <v>13.07</v>
      </c>
      <c r="B370" s="154" t="s">
        <v>652</v>
      </c>
      <c r="C370" s="155" t="s">
        <v>645</v>
      </c>
      <c r="D370" s="156"/>
      <c r="E370" s="161">
        <v>541.20000000000005</v>
      </c>
      <c r="F370" s="166">
        <v>157.5</v>
      </c>
      <c r="G370" s="139">
        <f t="shared" si="5"/>
        <v>0.29101995565410199</v>
      </c>
      <c r="K370" s="159"/>
      <c r="L370" s="159"/>
      <c r="M370" s="160"/>
      <c r="N370" s="160"/>
    </row>
    <row r="371" spans="1:14" ht="15.75" x14ac:dyDescent="0.25">
      <c r="A371" s="153">
        <v>13.08</v>
      </c>
      <c r="B371" s="154" t="s">
        <v>653</v>
      </c>
      <c r="C371" s="155" t="s">
        <v>645</v>
      </c>
      <c r="D371" s="156"/>
      <c r="E371" s="161">
        <v>700</v>
      </c>
      <c r="F371" s="166">
        <v>161.25</v>
      </c>
      <c r="G371" s="139">
        <f t="shared" si="5"/>
        <v>0.23035714285714284</v>
      </c>
      <c r="K371" s="159"/>
      <c r="L371" s="159"/>
      <c r="M371" s="160"/>
      <c r="N371" s="160"/>
    </row>
    <row r="372" spans="1:14" ht="15.75" x14ac:dyDescent="0.25">
      <c r="A372" s="153">
        <v>13.09</v>
      </c>
      <c r="B372" s="154" t="s">
        <v>654</v>
      </c>
      <c r="C372" s="155" t="s">
        <v>645</v>
      </c>
      <c r="D372" s="156"/>
      <c r="E372" s="161">
        <v>286</v>
      </c>
      <c r="F372" s="166">
        <v>87.5</v>
      </c>
      <c r="G372" s="139">
        <f t="shared" si="5"/>
        <v>0.30594405594405594</v>
      </c>
      <c r="K372" s="159"/>
      <c r="L372" s="159"/>
      <c r="M372" s="160"/>
      <c r="N372" s="160"/>
    </row>
    <row r="373" spans="1:14" ht="15.75" x14ac:dyDescent="0.25">
      <c r="A373" s="153">
        <v>13.1</v>
      </c>
      <c r="B373" s="168" t="s">
        <v>655</v>
      </c>
      <c r="C373" s="155" t="s">
        <v>645</v>
      </c>
      <c r="D373" s="156"/>
      <c r="E373" s="161">
        <v>342.1</v>
      </c>
      <c r="F373" s="166">
        <v>112.5</v>
      </c>
      <c r="G373" s="139">
        <f t="shared" si="5"/>
        <v>0.32885121309558607</v>
      </c>
      <c r="K373" s="159"/>
      <c r="L373" s="159"/>
      <c r="M373" s="160"/>
      <c r="N373" s="160"/>
    </row>
    <row r="374" spans="1:14" ht="15.75" x14ac:dyDescent="0.25">
      <c r="A374" s="153">
        <v>13.11</v>
      </c>
      <c r="B374" s="174" t="s">
        <v>656</v>
      </c>
      <c r="C374" s="155" t="s">
        <v>645</v>
      </c>
      <c r="D374" s="156"/>
      <c r="E374" s="161">
        <v>590.70000000000005</v>
      </c>
      <c r="F374" s="166">
        <v>175</v>
      </c>
      <c r="G374" s="139">
        <f t="shared" si="5"/>
        <v>0.29625867614694429</v>
      </c>
      <c r="K374" s="159"/>
      <c r="L374" s="159"/>
      <c r="M374" s="160"/>
      <c r="N374" s="160"/>
    </row>
    <row r="375" spans="1:14" ht="15.75" x14ac:dyDescent="0.25">
      <c r="A375" s="153">
        <v>13.12</v>
      </c>
      <c r="B375" s="168" t="s">
        <v>657</v>
      </c>
      <c r="C375" s="155" t="s">
        <v>645</v>
      </c>
      <c r="D375" s="156"/>
      <c r="E375" s="161">
        <v>688.6</v>
      </c>
      <c r="F375" s="166">
        <v>187.5</v>
      </c>
      <c r="G375" s="139">
        <f t="shared" si="5"/>
        <v>0.27229160615742082</v>
      </c>
      <c r="K375" s="159"/>
      <c r="L375" s="159"/>
      <c r="M375" s="160"/>
      <c r="N375" s="160"/>
    </row>
    <row r="376" spans="1:14" ht="15.75" x14ac:dyDescent="0.25">
      <c r="A376" s="153">
        <v>13.121</v>
      </c>
      <c r="B376" s="168" t="s">
        <v>658</v>
      </c>
      <c r="C376" s="155" t="s">
        <v>645</v>
      </c>
      <c r="D376" s="156"/>
      <c r="E376" s="161">
        <v>535.70000000000005</v>
      </c>
      <c r="F376" s="166">
        <v>112.5</v>
      </c>
      <c r="G376" s="139">
        <f t="shared" si="5"/>
        <v>0.21000560014933731</v>
      </c>
      <c r="K376" s="159"/>
      <c r="L376" s="159"/>
      <c r="M376" s="160"/>
      <c r="N376" s="160"/>
    </row>
    <row r="377" spans="1:14" ht="15.75" x14ac:dyDescent="0.25">
      <c r="A377" s="153">
        <v>13.13</v>
      </c>
      <c r="B377" s="168" t="s">
        <v>659</v>
      </c>
      <c r="C377" s="155" t="s">
        <v>645</v>
      </c>
      <c r="D377" s="156"/>
      <c r="E377" s="161">
        <v>566.6</v>
      </c>
      <c r="F377" s="166">
        <v>162.5</v>
      </c>
      <c r="G377" s="139">
        <f t="shared" si="5"/>
        <v>0.28679844687610306</v>
      </c>
      <c r="K377" s="159"/>
      <c r="L377" s="159"/>
      <c r="M377" s="160"/>
      <c r="N377" s="160"/>
    </row>
    <row r="378" spans="1:14" ht="15.75" x14ac:dyDescent="0.25">
      <c r="A378" s="204">
        <v>14</v>
      </c>
      <c r="B378" s="205" t="s">
        <v>302</v>
      </c>
      <c r="C378" s="150"/>
      <c r="D378" s="162"/>
      <c r="E378" s="163"/>
      <c r="F378" s="166"/>
      <c r="G378" s="139" t="e">
        <f t="shared" si="5"/>
        <v>#DIV/0!</v>
      </c>
      <c r="K378" s="159"/>
      <c r="L378" s="159"/>
      <c r="M378" s="160"/>
      <c r="N378" s="160"/>
    </row>
    <row r="379" spans="1:14" ht="15.75" x14ac:dyDescent="0.25">
      <c r="A379" s="172">
        <v>14.01</v>
      </c>
      <c r="B379" s="182" t="s">
        <v>660</v>
      </c>
      <c r="C379" s="155" t="s">
        <v>153</v>
      </c>
      <c r="D379" s="156"/>
      <c r="E379" s="161">
        <v>740</v>
      </c>
      <c r="F379" s="166">
        <v>296</v>
      </c>
      <c r="G379" s="139">
        <f t="shared" si="5"/>
        <v>0.4</v>
      </c>
      <c r="K379" s="159"/>
      <c r="L379" s="159"/>
      <c r="M379" s="160"/>
      <c r="N379" s="160"/>
    </row>
    <row r="380" spans="1:14" ht="15.75" x14ac:dyDescent="0.25">
      <c r="A380" s="172">
        <v>14.010999999999999</v>
      </c>
      <c r="B380" s="182" t="s">
        <v>661</v>
      </c>
      <c r="C380" s="155" t="s">
        <v>42</v>
      </c>
      <c r="D380" s="156"/>
      <c r="E380" s="161">
        <v>29.6</v>
      </c>
      <c r="F380" s="166">
        <v>12</v>
      </c>
      <c r="G380" s="139">
        <f t="shared" si="5"/>
        <v>0.40540540540540537</v>
      </c>
      <c r="K380" s="159"/>
      <c r="L380" s="159"/>
      <c r="M380" s="160"/>
      <c r="N380" s="160"/>
    </row>
    <row r="381" spans="1:14" ht="15.75" x14ac:dyDescent="0.25">
      <c r="A381" s="172">
        <v>14.012</v>
      </c>
      <c r="B381" s="182" t="s">
        <v>662</v>
      </c>
      <c r="C381" s="155" t="s">
        <v>42</v>
      </c>
      <c r="D381" s="156"/>
      <c r="E381" s="161">
        <v>266.39999999999998</v>
      </c>
      <c r="F381" s="166">
        <v>106.80000000000001</v>
      </c>
      <c r="G381" s="139">
        <f t="shared" si="5"/>
        <v>0.40090090090090097</v>
      </c>
      <c r="K381" s="159"/>
      <c r="L381" s="159"/>
      <c r="M381" s="160"/>
      <c r="N381" s="160"/>
    </row>
    <row r="382" spans="1:14" ht="15.75" x14ac:dyDescent="0.25">
      <c r="A382" s="172">
        <v>14.02</v>
      </c>
      <c r="B382" s="206" t="s">
        <v>663</v>
      </c>
      <c r="C382" s="155" t="s">
        <v>153</v>
      </c>
      <c r="D382" s="156"/>
      <c r="E382" s="161">
        <v>850</v>
      </c>
      <c r="F382" s="166">
        <v>340</v>
      </c>
      <c r="G382" s="139">
        <f t="shared" si="5"/>
        <v>0.4</v>
      </c>
      <c r="K382" s="159"/>
      <c r="L382" s="159"/>
      <c r="M382" s="160"/>
      <c r="N382" s="160"/>
    </row>
    <row r="383" spans="1:14" ht="15.75" x14ac:dyDescent="0.25">
      <c r="A383" s="172">
        <v>14.021000000000001</v>
      </c>
      <c r="B383" s="206" t="s">
        <v>664</v>
      </c>
      <c r="C383" s="155" t="s">
        <v>42</v>
      </c>
      <c r="D383" s="156"/>
      <c r="E383" s="161">
        <v>34</v>
      </c>
      <c r="F383" s="166">
        <v>15.200000000000001</v>
      </c>
      <c r="G383" s="139">
        <f t="shared" si="5"/>
        <v>0.44705882352941179</v>
      </c>
      <c r="K383" s="159"/>
      <c r="L383" s="159"/>
      <c r="M383" s="160"/>
      <c r="N383" s="160"/>
    </row>
    <row r="384" spans="1:14" ht="15.75" x14ac:dyDescent="0.25">
      <c r="A384" s="172">
        <v>14.022</v>
      </c>
      <c r="B384" s="206" t="s">
        <v>665</v>
      </c>
      <c r="C384" s="155" t="s">
        <v>42</v>
      </c>
      <c r="D384" s="156"/>
      <c r="E384" s="161">
        <v>306</v>
      </c>
      <c r="F384" s="166">
        <v>122.4</v>
      </c>
      <c r="G384" s="139">
        <f t="shared" si="5"/>
        <v>0.4</v>
      </c>
      <c r="K384" s="159"/>
      <c r="L384" s="159"/>
      <c r="M384" s="160"/>
      <c r="N384" s="160"/>
    </row>
    <row r="385" spans="1:14" ht="15.75" x14ac:dyDescent="0.25">
      <c r="A385" s="172">
        <v>14.03</v>
      </c>
      <c r="B385" s="168" t="s">
        <v>666</v>
      </c>
      <c r="C385" s="165" t="s">
        <v>319</v>
      </c>
      <c r="D385" s="156"/>
      <c r="E385" s="161">
        <v>300</v>
      </c>
      <c r="F385" s="166">
        <v>104</v>
      </c>
      <c r="G385" s="139">
        <f t="shared" si="5"/>
        <v>0.34666666666666668</v>
      </c>
      <c r="K385" s="159"/>
      <c r="L385" s="159"/>
      <c r="M385" s="160"/>
      <c r="N385" s="160"/>
    </row>
    <row r="386" spans="1:14" ht="15.75" x14ac:dyDescent="0.25">
      <c r="A386" s="172">
        <v>14.04</v>
      </c>
      <c r="B386" s="168" t="s">
        <v>667</v>
      </c>
      <c r="C386" s="165" t="s">
        <v>42</v>
      </c>
      <c r="D386" s="156"/>
      <c r="E386" s="161">
        <v>97.75</v>
      </c>
      <c r="F386" s="166">
        <v>46.000000000000007</v>
      </c>
      <c r="G386" s="139">
        <f t="shared" si="5"/>
        <v>0.4705882352941177</v>
      </c>
      <c r="K386" s="159"/>
      <c r="L386" s="159"/>
      <c r="M386" s="160"/>
      <c r="N386" s="160"/>
    </row>
    <row r="387" spans="1:14" ht="15.75" x14ac:dyDescent="0.25">
      <c r="A387" s="172">
        <v>14.05</v>
      </c>
      <c r="B387" s="168" t="s">
        <v>668</v>
      </c>
      <c r="C387" s="165" t="s">
        <v>319</v>
      </c>
      <c r="D387" s="156"/>
      <c r="E387" s="161">
        <v>150</v>
      </c>
      <c r="F387" s="166">
        <v>68</v>
      </c>
      <c r="G387" s="139">
        <f t="shared" si="5"/>
        <v>0.45333333333333331</v>
      </c>
      <c r="K387" s="159"/>
      <c r="L387" s="159"/>
      <c r="M387" s="160"/>
      <c r="N387" s="160"/>
    </row>
    <row r="388" spans="1:14" ht="15.75" x14ac:dyDescent="0.25">
      <c r="A388" s="148">
        <v>15</v>
      </c>
      <c r="B388" s="149" t="s">
        <v>299</v>
      </c>
      <c r="C388" s="150" t="s">
        <v>643</v>
      </c>
      <c r="D388" s="162"/>
      <c r="E388" s="163"/>
      <c r="F388" s="166"/>
      <c r="G388" s="139" t="e">
        <f t="shared" si="5"/>
        <v>#DIV/0!</v>
      </c>
      <c r="K388" s="159"/>
      <c r="L388" s="159"/>
      <c r="M388" s="160"/>
      <c r="N388" s="160"/>
    </row>
    <row r="389" spans="1:14" ht="15.75" x14ac:dyDescent="0.25">
      <c r="A389" s="153">
        <v>15.01</v>
      </c>
      <c r="B389" s="154" t="s">
        <v>669</v>
      </c>
      <c r="C389" s="155" t="s">
        <v>645</v>
      </c>
      <c r="D389" s="156"/>
      <c r="E389" s="161">
        <v>750</v>
      </c>
      <c r="F389" s="166">
        <v>246</v>
      </c>
      <c r="G389" s="139">
        <f t="shared" si="5"/>
        <v>0.32800000000000001</v>
      </c>
      <c r="K389" s="159"/>
      <c r="L389" s="159"/>
      <c r="M389" s="160"/>
      <c r="N389" s="160"/>
    </row>
    <row r="390" spans="1:14" ht="14.25" x14ac:dyDescent="0.2">
      <c r="A390" s="207"/>
      <c r="B390" s="208"/>
      <c r="C390" s="208"/>
      <c r="D390" s="208"/>
      <c r="E390" s="208"/>
      <c r="F390" s="138"/>
    </row>
    <row r="391" spans="1:14" ht="15" x14ac:dyDescent="0.2">
      <c r="A391" s="209"/>
      <c r="B391" s="149" t="s">
        <v>670</v>
      </c>
      <c r="C391" s="150"/>
      <c r="D391" s="150"/>
      <c r="E391" s="150"/>
      <c r="F391" s="210"/>
    </row>
    <row r="392" spans="1:14" ht="14.25" x14ac:dyDescent="0.2">
      <c r="A392" s="140"/>
      <c r="B392" s="211" t="s">
        <v>671</v>
      </c>
      <c r="C392" s="138" t="s">
        <v>42</v>
      </c>
      <c r="D392" s="138"/>
      <c r="E392" s="138">
        <v>41.75</v>
      </c>
      <c r="F392" s="138"/>
    </row>
    <row r="393" spans="1:14" ht="14.25" x14ac:dyDescent="0.2">
      <c r="A393" s="140"/>
      <c r="B393" s="211" t="s">
        <v>672</v>
      </c>
      <c r="C393" s="138" t="s">
        <v>42</v>
      </c>
      <c r="D393" s="138"/>
      <c r="E393" s="138">
        <v>51.5</v>
      </c>
      <c r="F393" s="138"/>
    </row>
    <row r="394" spans="1:14" ht="14.25" x14ac:dyDescent="0.2">
      <c r="A394" s="140"/>
      <c r="B394" s="138"/>
      <c r="C394" s="138"/>
      <c r="D394" s="138"/>
      <c r="E394" s="138"/>
      <c r="F394" s="138"/>
    </row>
    <row r="395" spans="1:14" ht="14.25" x14ac:dyDescent="0.2">
      <c r="A395" s="140"/>
      <c r="B395" s="138"/>
      <c r="C395" s="138"/>
      <c r="D395" s="138"/>
      <c r="E395" s="138"/>
      <c r="F395" s="138"/>
    </row>
    <row r="396" spans="1:14" ht="14.25" x14ac:dyDescent="0.2">
      <c r="A396" s="140"/>
      <c r="B396" s="138"/>
      <c r="C396" s="138"/>
      <c r="D396" s="138"/>
      <c r="E396" s="138"/>
      <c r="F396" s="138"/>
    </row>
    <row r="397" spans="1:14" s="139" customFormat="1" ht="14.25" x14ac:dyDescent="0.2">
      <c r="A397" s="140"/>
      <c r="B397" s="138"/>
      <c r="C397" s="138"/>
      <c r="D397" s="138"/>
      <c r="E397" s="138"/>
      <c r="F397" s="138"/>
      <c r="H397" s="146"/>
      <c r="I397" s="146"/>
      <c r="J397" s="146"/>
      <c r="K397" s="146"/>
      <c r="L397" s="146"/>
      <c r="M397" s="146"/>
      <c r="N397" s="146"/>
    </row>
    <row r="398" spans="1:14" s="139" customFormat="1" ht="14.25" x14ac:dyDescent="0.2">
      <c r="A398" s="140"/>
      <c r="B398" s="138"/>
      <c r="C398" s="138"/>
      <c r="D398" s="138"/>
      <c r="E398" s="138"/>
      <c r="F398" s="138"/>
      <c r="H398" s="146"/>
      <c r="I398" s="146"/>
      <c r="J398" s="146"/>
      <c r="K398" s="146"/>
      <c r="L398" s="146"/>
      <c r="M398" s="146"/>
      <c r="N398" s="146"/>
    </row>
    <row r="399" spans="1:14" s="139" customFormat="1" ht="14.25" x14ac:dyDescent="0.2">
      <c r="A399" s="140"/>
      <c r="B399" s="138"/>
      <c r="C399" s="138"/>
      <c r="D399" s="138"/>
      <c r="E399" s="138"/>
      <c r="F399" s="138"/>
      <c r="H399" s="146"/>
      <c r="I399" s="146"/>
      <c r="J399" s="146"/>
      <c r="K399" s="146"/>
      <c r="L399" s="146"/>
      <c r="M399" s="146"/>
      <c r="N399" s="146"/>
    </row>
    <row r="400" spans="1:14" s="139" customFormat="1" ht="14.25" x14ac:dyDescent="0.2">
      <c r="A400" s="140"/>
      <c r="B400" s="138"/>
      <c r="C400" s="138"/>
      <c r="D400" s="138"/>
      <c r="E400" s="138"/>
      <c r="F400" s="138"/>
      <c r="H400" s="146"/>
      <c r="I400" s="146"/>
      <c r="J400" s="146"/>
      <c r="K400" s="146"/>
      <c r="L400" s="146"/>
      <c r="M400" s="146"/>
      <c r="N400" s="146"/>
    </row>
    <row r="401" spans="1:14" s="139" customFormat="1" ht="14.25" x14ac:dyDescent="0.2">
      <c r="A401" s="140"/>
      <c r="B401" s="138"/>
      <c r="C401" s="138"/>
      <c r="D401" s="138"/>
      <c r="E401" s="138"/>
      <c r="F401" s="138"/>
      <c r="H401" s="146"/>
      <c r="I401" s="146"/>
      <c r="J401" s="146"/>
      <c r="K401" s="146"/>
      <c r="L401" s="146"/>
      <c r="M401" s="146"/>
      <c r="N401" s="146"/>
    </row>
    <row r="402" spans="1:14" s="139" customFormat="1" ht="14.25" x14ac:dyDescent="0.2">
      <c r="A402" s="140"/>
      <c r="B402" s="138"/>
      <c r="C402" s="138"/>
      <c r="D402" s="138"/>
      <c r="E402" s="138"/>
      <c r="F402" s="138"/>
      <c r="H402" s="146"/>
      <c r="I402" s="146"/>
      <c r="J402" s="146"/>
      <c r="K402" s="146"/>
      <c r="L402" s="146"/>
      <c r="M402" s="146"/>
      <c r="N402" s="146"/>
    </row>
    <row r="403" spans="1:14" s="139" customFormat="1" ht="14.25" x14ac:dyDescent="0.2">
      <c r="A403" s="140"/>
      <c r="B403" s="138"/>
      <c r="C403" s="138"/>
      <c r="D403" s="138"/>
      <c r="E403" s="138"/>
      <c r="F403" s="138"/>
      <c r="H403" s="146"/>
      <c r="I403" s="146"/>
      <c r="J403" s="146"/>
      <c r="K403" s="146"/>
      <c r="L403" s="146"/>
      <c r="M403" s="146"/>
      <c r="N403" s="146"/>
    </row>
    <row r="404" spans="1:14" s="139" customFormat="1" ht="14.25" x14ac:dyDescent="0.2">
      <c r="A404" s="140"/>
      <c r="B404" s="138"/>
      <c r="C404" s="138"/>
      <c r="D404" s="138"/>
      <c r="E404" s="138"/>
      <c r="F404" s="138"/>
      <c r="H404" s="146"/>
      <c r="I404" s="146"/>
      <c r="J404" s="146"/>
      <c r="K404" s="146"/>
      <c r="L404" s="146"/>
      <c r="M404" s="146"/>
      <c r="N404" s="146"/>
    </row>
    <row r="405" spans="1:14" s="139" customFormat="1" ht="14.25" x14ac:dyDescent="0.2">
      <c r="A405" s="140"/>
      <c r="B405" s="138"/>
      <c r="C405" s="138"/>
      <c r="D405" s="138"/>
      <c r="E405" s="138"/>
      <c r="F405" s="138"/>
      <c r="H405" s="146"/>
      <c r="I405" s="146"/>
      <c r="J405" s="146"/>
      <c r="K405" s="146"/>
      <c r="L405" s="146"/>
      <c r="M405" s="146"/>
      <c r="N405" s="146"/>
    </row>
    <row r="406" spans="1:14" s="139" customFormat="1" ht="14.25" x14ac:dyDescent="0.2">
      <c r="A406" s="140"/>
      <c r="B406" s="138"/>
      <c r="C406" s="138"/>
      <c r="D406" s="138"/>
      <c r="E406" s="138"/>
      <c r="F406" s="138"/>
      <c r="H406" s="146"/>
      <c r="I406" s="146"/>
      <c r="J406" s="146"/>
      <c r="K406" s="146"/>
      <c r="L406" s="146"/>
      <c r="M406" s="146"/>
      <c r="N406" s="146"/>
    </row>
    <row r="407" spans="1:14" s="139" customFormat="1" ht="14.25" x14ac:dyDescent="0.2">
      <c r="A407" s="140"/>
      <c r="B407" s="138"/>
      <c r="C407" s="138"/>
      <c r="D407" s="138"/>
      <c r="E407" s="138"/>
      <c r="F407" s="138"/>
      <c r="H407" s="146"/>
      <c r="I407" s="146"/>
      <c r="J407" s="146"/>
      <c r="K407" s="146"/>
      <c r="L407" s="146"/>
      <c r="M407" s="146"/>
      <c r="N407" s="146"/>
    </row>
    <row r="408" spans="1:14" s="139" customFormat="1" ht="14.25" x14ac:dyDescent="0.2">
      <c r="A408" s="140"/>
      <c r="B408" s="138"/>
      <c r="C408" s="138"/>
      <c r="D408" s="138"/>
      <c r="E408" s="138"/>
      <c r="F408" s="138"/>
      <c r="H408" s="146"/>
      <c r="I408" s="146"/>
      <c r="J408" s="146"/>
      <c r="K408" s="146"/>
      <c r="L408" s="146"/>
      <c r="M408" s="146"/>
      <c r="N408" s="146"/>
    </row>
    <row r="409" spans="1:14" s="139" customFormat="1" ht="14.25" x14ac:dyDescent="0.2">
      <c r="A409" s="140"/>
      <c r="B409" s="138"/>
      <c r="C409" s="138"/>
      <c r="D409" s="138"/>
      <c r="E409" s="138"/>
      <c r="F409" s="138"/>
      <c r="H409" s="146"/>
      <c r="I409" s="146"/>
      <c r="J409" s="146"/>
      <c r="K409" s="146"/>
      <c r="L409" s="146"/>
      <c r="M409" s="146"/>
      <c r="N409" s="146"/>
    </row>
    <row r="410" spans="1:14" s="139" customFormat="1" ht="14.25" x14ac:dyDescent="0.2">
      <c r="A410" s="140"/>
      <c r="B410" s="138"/>
      <c r="C410" s="138"/>
      <c r="D410" s="138"/>
      <c r="E410" s="138"/>
      <c r="F410" s="138"/>
      <c r="H410" s="146"/>
      <c r="I410" s="146"/>
      <c r="J410" s="146"/>
      <c r="K410" s="146"/>
      <c r="L410" s="146"/>
      <c r="M410" s="146"/>
      <c r="N410" s="146"/>
    </row>
    <row r="411" spans="1:14" s="139" customFormat="1" ht="14.25" x14ac:dyDescent="0.2">
      <c r="A411" s="140"/>
      <c r="B411" s="138"/>
      <c r="C411" s="138"/>
      <c r="D411" s="138"/>
      <c r="E411" s="138"/>
      <c r="F411" s="138"/>
      <c r="H411" s="146"/>
      <c r="I411" s="146"/>
      <c r="J411" s="146"/>
      <c r="K411" s="146"/>
      <c r="L411" s="146"/>
      <c r="M411" s="146"/>
      <c r="N411" s="146"/>
    </row>
    <row r="412" spans="1:14" s="139" customFormat="1" ht="14.25" x14ac:dyDescent="0.2">
      <c r="A412" s="140"/>
      <c r="B412" s="138"/>
      <c r="C412" s="138"/>
      <c r="D412" s="138"/>
      <c r="E412" s="138"/>
      <c r="F412" s="138"/>
      <c r="H412" s="146"/>
      <c r="I412" s="146"/>
      <c r="J412" s="146"/>
      <c r="K412" s="146"/>
      <c r="L412" s="146"/>
      <c r="M412" s="146"/>
      <c r="N412" s="146"/>
    </row>
    <row r="413" spans="1:14" s="139" customFormat="1" ht="14.25" x14ac:dyDescent="0.2">
      <c r="A413" s="140"/>
      <c r="B413" s="138"/>
      <c r="C413" s="138"/>
      <c r="D413" s="138"/>
      <c r="E413" s="138"/>
      <c r="F413" s="138"/>
      <c r="H413" s="146"/>
      <c r="I413" s="146"/>
      <c r="J413" s="146"/>
      <c r="K413" s="146"/>
      <c r="L413" s="146"/>
      <c r="M413" s="146"/>
      <c r="N413" s="146"/>
    </row>
    <row r="414" spans="1:14" s="139" customFormat="1" ht="14.25" x14ac:dyDescent="0.2">
      <c r="A414" s="140"/>
      <c r="B414" s="138"/>
      <c r="C414" s="138"/>
      <c r="D414" s="138"/>
      <c r="E414" s="138"/>
      <c r="F414" s="138"/>
      <c r="H414" s="146"/>
      <c r="I414" s="146"/>
      <c r="J414" s="146"/>
      <c r="K414" s="146"/>
      <c r="L414" s="146"/>
      <c r="M414" s="146"/>
      <c r="N414" s="146"/>
    </row>
    <row r="415" spans="1:14" s="139" customFormat="1" ht="14.25" x14ac:dyDescent="0.2">
      <c r="A415" s="140"/>
      <c r="B415" s="138"/>
      <c r="C415" s="138"/>
      <c r="D415" s="138"/>
      <c r="E415" s="138"/>
      <c r="F415" s="138"/>
      <c r="H415" s="146"/>
      <c r="I415" s="146"/>
      <c r="J415" s="146"/>
      <c r="K415" s="146"/>
      <c r="L415" s="146"/>
      <c r="M415" s="146"/>
      <c r="N415" s="146"/>
    </row>
    <row r="416" spans="1:14" s="139" customFormat="1" ht="14.25" x14ac:dyDescent="0.2">
      <c r="A416" s="140"/>
      <c r="B416" s="138"/>
      <c r="C416" s="138"/>
      <c r="D416" s="138"/>
      <c r="E416" s="138"/>
      <c r="F416" s="138"/>
      <c r="H416" s="146"/>
      <c r="I416" s="146"/>
      <c r="J416" s="146"/>
      <c r="K416" s="146"/>
      <c r="L416" s="146"/>
      <c r="M416" s="146"/>
      <c r="N416" s="146"/>
    </row>
    <row r="417" spans="1:14" s="139" customFormat="1" ht="14.25" x14ac:dyDescent="0.2">
      <c r="A417" s="140"/>
      <c r="B417" s="138"/>
      <c r="C417" s="138"/>
      <c r="D417" s="138"/>
      <c r="E417" s="138"/>
      <c r="F417" s="138"/>
      <c r="H417" s="146"/>
      <c r="I417" s="146"/>
      <c r="J417" s="146"/>
      <c r="K417" s="146"/>
      <c r="L417" s="146"/>
      <c r="M417" s="146"/>
      <c r="N417" s="146"/>
    </row>
    <row r="418" spans="1:14" s="139" customFormat="1" ht="14.25" x14ac:dyDescent="0.2">
      <c r="A418" s="140"/>
      <c r="B418" s="138"/>
      <c r="C418" s="138"/>
      <c r="D418" s="138"/>
      <c r="E418" s="138"/>
      <c r="F418" s="138"/>
      <c r="H418" s="146"/>
      <c r="I418" s="146"/>
      <c r="J418" s="146"/>
      <c r="K418" s="146"/>
      <c r="L418" s="146"/>
      <c r="M418" s="146"/>
      <c r="N418" s="146"/>
    </row>
    <row r="419" spans="1:14" s="139" customFormat="1" ht="14.25" x14ac:dyDescent="0.2">
      <c r="A419" s="140"/>
      <c r="B419" s="138"/>
      <c r="C419" s="138"/>
      <c r="D419" s="138"/>
      <c r="E419" s="138"/>
      <c r="F419" s="138"/>
      <c r="H419" s="146"/>
      <c r="I419" s="146"/>
      <c r="J419" s="146"/>
      <c r="K419" s="146"/>
      <c r="L419" s="146"/>
      <c r="M419" s="146"/>
      <c r="N419" s="146"/>
    </row>
    <row r="420" spans="1:14" s="139" customFormat="1" ht="14.25" x14ac:dyDescent="0.2">
      <c r="A420" s="140"/>
      <c r="B420" s="138"/>
      <c r="C420" s="138"/>
      <c r="D420" s="138"/>
      <c r="E420" s="138"/>
      <c r="F420" s="138"/>
      <c r="H420" s="146"/>
      <c r="I420" s="146"/>
      <c r="J420" s="146"/>
      <c r="K420" s="146"/>
      <c r="L420" s="146"/>
      <c r="M420" s="146"/>
      <c r="N420" s="146"/>
    </row>
    <row r="421" spans="1:14" s="139" customFormat="1" ht="14.25" x14ac:dyDescent="0.2">
      <c r="A421" s="140"/>
      <c r="B421" s="138"/>
      <c r="C421" s="138"/>
      <c r="D421" s="138"/>
      <c r="E421" s="138"/>
      <c r="F421" s="138"/>
      <c r="H421" s="146"/>
      <c r="I421" s="146"/>
      <c r="J421" s="146"/>
      <c r="K421" s="146"/>
      <c r="L421" s="146"/>
      <c r="M421" s="146"/>
      <c r="N421" s="146"/>
    </row>
    <row r="422" spans="1:14" s="139" customFormat="1" ht="14.25" x14ac:dyDescent="0.2">
      <c r="A422" s="140"/>
      <c r="B422" s="138"/>
      <c r="C422" s="138"/>
      <c r="D422" s="138"/>
      <c r="E422" s="138"/>
      <c r="F422" s="138"/>
      <c r="H422" s="146"/>
      <c r="I422" s="146"/>
      <c r="J422" s="146"/>
      <c r="K422" s="146"/>
      <c r="L422" s="146"/>
      <c r="M422" s="146"/>
      <c r="N422" s="146"/>
    </row>
    <row r="423" spans="1:14" s="139" customFormat="1" ht="14.25" x14ac:dyDescent="0.2">
      <c r="A423" s="140"/>
      <c r="B423" s="138"/>
      <c r="C423" s="138"/>
      <c r="D423" s="138"/>
      <c r="E423" s="138"/>
      <c r="F423" s="138"/>
      <c r="H423" s="146"/>
      <c r="I423" s="146"/>
      <c r="J423" s="146"/>
      <c r="K423" s="146"/>
      <c r="L423" s="146"/>
      <c r="M423" s="146"/>
      <c r="N423" s="146"/>
    </row>
    <row r="424" spans="1:14" s="139" customFormat="1" ht="14.25" x14ac:dyDescent="0.2">
      <c r="A424" s="140"/>
      <c r="B424" s="138"/>
      <c r="C424" s="138"/>
      <c r="D424" s="138"/>
      <c r="E424" s="138"/>
      <c r="F424" s="138"/>
      <c r="H424" s="146"/>
      <c r="I424" s="146"/>
      <c r="J424" s="146"/>
      <c r="K424" s="146"/>
      <c r="L424" s="146"/>
      <c r="M424" s="146"/>
      <c r="N424" s="146"/>
    </row>
    <row r="425" spans="1:14" s="139" customFormat="1" ht="14.25" x14ac:dyDescent="0.2">
      <c r="A425" s="140"/>
      <c r="B425" s="138"/>
      <c r="C425" s="138"/>
      <c r="D425" s="138"/>
      <c r="E425" s="138"/>
      <c r="F425" s="138"/>
      <c r="H425" s="146"/>
      <c r="I425" s="146"/>
      <c r="J425" s="146"/>
      <c r="K425" s="146"/>
      <c r="L425" s="146"/>
      <c r="M425" s="146"/>
      <c r="N425" s="146"/>
    </row>
    <row r="426" spans="1:14" s="139" customFormat="1" ht="14.25" x14ac:dyDescent="0.2">
      <c r="A426" s="140"/>
      <c r="B426" s="138"/>
      <c r="C426" s="138"/>
      <c r="D426" s="138"/>
      <c r="E426" s="138"/>
      <c r="F426" s="138"/>
      <c r="H426" s="146"/>
      <c r="I426" s="146"/>
      <c r="J426" s="146"/>
      <c r="K426" s="146"/>
      <c r="L426" s="146"/>
      <c r="M426" s="146"/>
      <c r="N426" s="146"/>
    </row>
    <row r="427" spans="1:14" s="139" customFormat="1" ht="14.25" x14ac:dyDescent="0.2">
      <c r="A427" s="140"/>
      <c r="B427" s="138"/>
      <c r="C427" s="138"/>
      <c r="D427" s="138"/>
      <c r="E427" s="138"/>
      <c r="F427" s="138"/>
      <c r="H427" s="146"/>
      <c r="I427" s="146"/>
      <c r="J427" s="146"/>
      <c r="K427" s="146"/>
      <c r="L427" s="146"/>
      <c r="M427" s="146"/>
      <c r="N427" s="146"/>
    </row>
    <row r="428" spans="1:14" s="139" customFormat="1" ht="14.25" x14ac:dyDescent="0.2">
      <c r="A428" s="140"/>
      <c r="B428" s="138"/>
      <c r="C428" s="138"/>
      <c r="D428" s="138"/>
      <c r="E428" s="138"/>
      <c r="F428" s="138"/>
      <c r="H428" s="146"/>
      <c r="I428" s="146"/>
      <c r="J428" s="146"/>
      <c r="K428" s="146"/>
      <c r="L428" s="146"/>
      <c r="M428" s="146"/>
      <c r="N428" s="146"/>
    </row>
    <row r="429" spans="1:14" s="139" customFormat="1" ht="14.25" x14ac:dyDescent="0.2">
      <c r="A429" s="140"/>
      <c r="B429" s="138"/>
      <c r="C429" s="138"/>
      <c r="D429" s="138"/>
      <c r="E429" s="138"/>
      <c r="F429" s="138"/>
      <c r="H429" s="146"/>
      <c r="I429" s="146"/>
      <c r="J429" s="146"/>
      <c r="K429" s="146"/>
      <c r="L429" s="146"/>
      <c r="M429" s="146"/>
      <c r="N429" s="146"/>
    </row>
    <row r="430" spans="1:14" s="139" customFormat="1" ht="14.25" x14ac:dyDescent="0.2">
      <c r="A430" s="140"/>
      <c r="B430" s="138"/>
      <c r="C430" s="138"/>
      <c r="D430" s="138"/>
      <c r="E430" s="138"/>
      <c r="F430" s="138"/>
      <c r="H430" s="146"/>
      <c r="I430" s="146"/>
      <c r="J430" s="146"/>
      <c r="K430" s="146"/>
      <c r="L430" s="146"/>
      <c r="M430" s="146"/>
      <c r="N430" s="146"/>
    </row>
    <row r="431" spans="1:14" s="139" customFormat="1" ht="14.25" x14ac:dyDescent="0.2">
      <c r="A431" s="140"/>
      <c r="B431" s="138"/>
      <c r="C431" s="138"/>
      <c r="D431" s="138"/>
      <c r="E431" s="138"/>
      <c r="F431" s="138"/>
      <c r="H431" s="146"/>
      <c r="I431" s="146"/>
      <c r="J431" s="146"/>
      <c r="K431" s="146"/>
      <c r="L431" s="146"/>
      <c r="M431" s="146"/>
      <c r="N431" s="146"/>
    </row>
    <row r="432" spans="1:14" s="139" customFormat="1" ht="14.25" x14ac:dyDescent="0.2">
      <c r="A432" s="140"/>
      <c r="B432" s="138"/>
      <c r="C432" s="138"/>
      <c r="D432" s="138"/>
      <c r="E432" s="138"/>
      <c r="F432" s="138"/>
      <c r="H432" s="146"/>
      <c r="I432" s="146"/>
      <c r="J432" s="146"/>
      <c r="K432" s="146"/>
      <c r="L432" s="146"/>
      <c r="M432" s="146"/>
      <c r="N432" s="146"/>
    </row>
    <row r="433" spans="1:14" s="139" customFormat="1" ht="14.25" x14ac:dyDescent="0.2">
      <c r="A433" s="140"/>
      <c r="B433" s="138"/>
      <c r="C433" s="138"/>
      <c r="D433" s="138"/>
      <c r="E433" s="138"/>
      <c r="F433" s="138"/>
      <c r="H433" s="146"/>
      <c r="I433" s="146"/>
      <c r="J433" s="146"/>
      <c r="K433" s="146"/>
      <c r="L433" s="146"/>
      <c r="M433" s="146"/>
      <c r="N433" s="146"/>
    </row>
    <row r="434" spans="1:14" s="139" customFormat="1" ht="14.25" x14ac:dyDescent="0.2">
      <c r="A434" s="140"/>
      <c r="B434" s="138"/>
      <c r="C434" s="138"/>
      <c r="D434" s="138"/>
      <c r="E434" s="138"/>
      <c r="F434" s="138"/>
      <c r="H434" s="146"/>
      <c r="I434" s="146"/>
      <c r="J434" s="146"/>
      <c r="K434" s="146"/>
      <c r="L434" s="146"/>
      <c r="M434" s="146"/>
      <c r="N434" s="146"/>
    </row>
    <row r="435" spans="1:14" s="139" customFormat="1" ht="14.25" x14ac:dyDescent="0.2">
      <c r="A435" s="140"/>
      <c r="B435" s="138"/>
      <c r="C435" s="138"/>
      <c r="D435" s="138"/>
      <c r="E435" s="138"/>
      <c r="F435" s="138"/>
      <c r="H435" s="146"/>
      <c r="I435" s="146"/>
      <c r="J435" s="146"/>
      <c r="K435" s="146"/>
      <c r="L435" s="146"/>
      <c r="M435" s="146"/>
      <c r="N435" s="146"/>
    </row>
    <row r="436" spans="1:14" s="139" customFormat="1" ht="14.25" x14ac:dyDescent="0.2">
      <c r="A436" s="140"/>
      <c r="B436" s="138"/>
      <c r="C436" s="138"/>
      <c r="D436" s="138"/>
      <c r="E436" s="138"/>
      <c r="F436" s="138"/>
      <c r="H436" s="146"/>
      <c r="I436" s="146"/>
      <c r="J436" s="146"/>
      <c r="K436" s="146"/>
      <c r="L436" s="146"/>
      <c r="M436" s="146"/>
      <c r="N436" s="146"/>
    </row>
    <row r="437" spans="1:14" s="139" customFormat="1" ht="14.25" x14ac:dyDescent="0.2">
      <c r="A437" s="140"/>
      <c r="B437" s="138"/>
      <c r="C437" s="138"/>
      <c r="D437" s="138"/>
      <c r="E437" s="138"/>
      <c r="F437" s="138"/>
      <c r="H437" s="146"/>
      <c r="I437" s="146"/>
      <c r="J437" s="146"/>
      <c r="K437" s="146"/>
      <c r="L437" s="146"/>
      <c r="M437" s="146"/>
      <c r="N437" s="146"/>
    </row>
    <row r="438" spans="1:14" s="139" customFormat="1" ht="14.25" x14ac:dyDescent="0.2">
      <c r="A438" s="140"/>
      <c r="B438" s="138"/>
      <c r="C438" s="138"/>
      <c r="D438" s="138"/>
      <c r="E438" s="138"/>
      <c r="F438" s="138"/>
      <c r="H438" s="146"/>
      <c r="I438" s="146"/>
      <c r="J438" s="146"/>
      <c r="K438" s="146"/>
      <c r="L438" s="146"/>
      <c r="M438" s="146"/>
      <c r="N438" s="146"/>
    </row>
    <row r="439" spans="1:14" s="139" customFormat="1" ht="14.25" x14ac:dyDescent="0.2">
      <c r="A439" s="140"/>
      <c r="B439" s="138"/>
      <c r="C439" s="138"/>
      <c r="D439" s="138"/>
      <c r="E439" s="138"/>
      <c r="F439" s="138"/>
      <c r="H439" s="146"/>
      <c r="I439" s="146"/>
      <c r="J439" s="146"/>
      <c r="K439" s="146"/>
      <c r="L439" s="146"/>
      <c r="M439" s="146"/>
      <c r="N439" s="146"/>
    </row>
    <row r="440" spans="1:14" s="139" customFormat="1" ht="14.25" x14ac:dyDescent="0.2">
      <c r="A440" s="140"/>
      <c r="B440" s="138"/>
      <c r="C440" s="138"/>
      <c r="D440" s="138"/>
      <c r="E440" s="138"/>
      <c r="F440" s="138"/>
      <c r="H440" s="146"/>
      <c r="I440" s="146"/>
      <c r="J440" s="146"/>
      <c r="K440" s="146"/>
      <c r="L440" s="146"/>
      <c r="M440" s="146"/>
      <c r="N440" s="146"/>
    </row>
    <row r="441" spans="1:14" s="139" customFormat="1" ht="14.25" x14ac:dyDescent="0.2">
      <c r="A441" s="140"/>
      <c r="B441" s="138"/>
      <c r="C441" s="138"/>
      <c r="D441" s="138"/>
      <c r="E441" s="138"/>
      <c r="F441" s="138"/>
      <c r="H441" s="146"/>
      <c r="I441" s="146"/>
      <c r="J441" s="146"/>
      <c r="K441" s="146"/>
      <c r="L441" s="146"/>
      <c r="M441" s="146"/>
      <c r="N441" s="146"/>
    </row>
    <row r="442" spans="1:14" s="139" customFormat="1" ht="14.25" x14ac:dyDescent="0.2">
      <c r="A442" s="140"/>
      <c r="B442" s="138"/>
      <c r="C442" s="138"/>
      <c r="D442" s="138"/>
      <c r="E442" s="138"/>
      <c r="F442" s="138"/>
      <c r="H442" s="146"/>
      <c r="I442" s="146"/>
      <c r="J442" s="146"/>
      <c r="K442" s="146"/>
      <c r="L442" s="146"/>
      <c r="M442" s="146"/>
      <c r="N442" s="146"/>
    </row>
    <row r="443" spans="1:14" s="139" customFormat="1" ht="14.25" x14ac:dyDescent="0.2">
      <c r="A443" s="140"/>
      <c r="B443" s="138"/>
      <c r="C443" s="138"/>
      <c r="D443" s="138"/>
      <c r="E443" s="138"/>
      <c r="F443" s="138"/>
      <c r="H443" s="146"/>
      <c r="I443" s="146"/>
      <c r="J443" s="146"/>
      <c r="K443" s="146"/>
      <c r="L443" s="146"/>
      <c r="M443" s="146"/>
      <c r="N443" s="146"/>
    </row>
    <row r="444" spans="1:14" s="139" customFormat="1" ht="14.25" x14ac:dyDescent="0.2">
      <c r="A444" s="140"/>
      <c r="B444" s="138"/>
      <c r="C444" s="138"/>
      <c r="D444" s="138"/>
      <c r="E444" s="138"/>
      <c r="F444" s="138"/>
      <c r="H444" s="146"/>
      <c r="I444" s="146"/>
      <c r="J444" s="146"/>
      <c r="K444" s="146"/>
      <c r="L444" s="146"/>
      <c r="M444" s="146"/>
      <c r="N444" s="146"/>
    </row>
    <row r="445" spans="1:14" s="139" customFormat="1" ht="14.25" x14ac:dyDescent="0.2">
      <c r="A445" s="140"/>
      <c r="B445" s="138"/>
      <c r="C445" s="138"/>
      <c r="D445" s="138"/>
      <c r="E445" s="138"/>
      <c r="F445" s="138"/>
      <c r="H445" s="146"/>
      <c r="I445" s="146"/>
      <c r="J445" s="146"/>
      <c r="K445" s="146"/>
      <c r="L445" s="146"/>
      <c r="M445" s="146"/>
      <c r="N445" s="146"/>
    </row>
    <row r="446" spans="1:14" s="139" customFormat="1" ht="14.25" x14ac:dyDescent="0.2">
      <c r="A446" s="140"/>
      <c r="B446" s="138"/>
      <c r="C446" s="138"/>
      <c r="D446" s="138"/>
      <c r="E446" s="138"/>
      <c r="F446" s="138"/>
      <c r="H446" s="146"/>
      <c r="I446" s="146"/>
      <c r="J446" s="146"/>
      <c r="K446" s="146"/>
      <c r="L446" s="146"/>
      <c r="M446" s="146"/>
      <c r="N446" s="146"/>
    </row>
    <row r="447" spans="1:14" s="139" customFormat="1" ht="14.25" x14ac:dyDescent="0.2">
      <c r="A447" s="140"/>
      <c r="B447" s="138"/>
      <c r="C447" s="138"/>
      <c r="D447" s="138"/>
      <c r="E447" s="138"/>
      <c r="F447" s="138"/>
      <c r="H447" s="146"/>
      <c r="I447" s="146"/>
      <c r="J447" s="146"/>
      <c r="K447" s="146"/>
      <c r="L447" s="146"/>
      <c r="M447" s="146"/>
      <c r="N447" s="146"/>
    </row>
    <row r="448" spans="1:14" s="139" customFormat="1" ht="14.25" x14ac:dyDescent="0.2">
      <c r="A448" s="140"/>
      <c r="B448" s="138"/>
      <c r="C448" s="138"/>
      <c r="D448" s="138"/>
      <c r="E448" s="138"/>
      <c r="F448" s="138"/>
      <c r="H448" s="146"/>
      <c r="I448" s="146"/>
      <c r="J448" s="146"/>
      <c r="K448" s="146"/>
      <c r="L448" s="146"/>
      <c r="M448" s="146"/>
      <c r="N448" s="146"/>
    </row>
    <row r="449" spans="1:14" s="139" customFormat="1" ht="14.25" x14ac:dyDescent="0.2">
      <c r="A449" s="140"/>
      <c r="B449" s="138"/>
      <c r="C449" s="138"/>
      <c r="D449" s="138"/>
      <c r="E449" s="138"/>
      <c r="F449" s="138"/>
      <c r="H449" s="146"/>
      <c r="I449" s="146"/>
      <c r="J449" s="146"/>
      <c r="K449" s="146"/>
      <c r="L449" s="146"/>
      <c r="M449" s="146"/>
      <c r="N449" s="146"/>
    </row>
    <row r="450" spans="1:14" s="139" customFormat="1" ht="14.25" x14ac:dyDescent="0.2">
      <c r="A450" s="140"/>
      <c r="B450" s="138"/>
      <c r="C450" s="138"/>
      <c r="D450" s="138"/>
      <c r="E450" s="138"/>
      <c r="F450" s="138"/>
      <c r="H450" s="146"/>
      <c r="I450" s="146"/>
      <c r="J450" s="146"/>
      <c r="K450" s="146"/>
      <c r="L450" s="146"/>
      <c r="M450" s="146"/>
      <c r="N450" s="146"/>
    </row>
    <row r="451" spans="1:14" s="139" customFormat="1" ht="14.25" x14ac:dyDescent="0.2">
      <c r="A451" s="140"/>
      <c r="B451" s="138"/>
      <c r="C451" s="138"/>
      <c r="D451" s="138"/>
      <c r="E451" s="138"/>
      <c r="F451" s="138"/>
      <c r="H451" s="146"/>
      <c r="I451" s="146"/>
      <c r="J451" s="146"/>
      <c r="K451" s="146"/>
      <c r="L451" s="146"/>
      <c r="M451" s="146"/>
      <c r="N451" s="146"/>
    </row>
    <row r="452" spans="1:14" s="139" customFormat="1" ht="14.25" x14ac:dyDescent="0.2">
      <c r="A452" s="140"/>
      <c r="B452" s="138"/>
      <c r="C452" s="138"/>
      <c r="D452" s="138"/>
      <c r="E452" s="138"/>
      <c r="F452" s="138"/>
      <c r="H452" s="146"/>
      <c r="I452" s="146"/>
      <c r="J452" s="146"/>
      <c r="K452" s="146"/>
      <c r="L452" s="146"/>
      <c r="M452" s="146"/>
      <c r="N452" s="146"/>
    </row>
    <row r="453" spans="1:14" s="139" customFormat="1" ht="14.25" x14ac:dyDescent="0.2">
      <c r="A453" s="140"/>
      <c r="B453" s="138"/>
      <c r="C453" s="138"/>
      <c r="D453" s="138"/>
      <c r="E453" s="138"/>
      <c r="F453" s="138"/>
      <c r="H453" s="146"/>
      <c r="I453" s="146"/>
      <c r="J453" s="146"/>
      <c r="K453" s="146"/>
      <c r="L453" s="146"/>
      <c r="M453" s="146"/>
      <c r="N453" s="146"/>
    </row>
    <row r="454" spans="1:14" s="139" customFormat="1" ht="14.25" x14ac:dyDescent="0.2">
      <c r="A454" s="140"/>
      <c r="B454" s="138"/>
      <c r="C454" s="138"/>
      <c r="D454" s="138"/>
      <c r="E454" s="138"/>
      <c r="F454" s="138"/>
      <c r="H454" s="146"/>
      <c r="I454" s="146"/>
      <c r="J454" s="146"/>
      <c r="K454" s="146"/>
      <c r="L454" s="146"/>
      <c r="M454" s="146"/>
      <c r="N454" s="146"/>
    </row>
    <row r="455" spans="1:14" s="139" customFormat="1" ht="14.25" x14ac:dyDescent="0.2">
      <c r="A455" s="140"/>
      <c r="B455" s="138"/>
      <c r="C455" s="138"/>
      <c r="D455" s="138"/>
      <c r="E455" s="138"/>
      <c r="F455" s="138"/>
      <c r="H455" s="146"/>
      <c r="I455" s="146"/>
      <c r="J455" s="146"/>
      <c r="K455" s="146"/>
      <c r="L455" s="146"/>
      <c r="M455" s="146"/>
      <c r="N455" s="146"/>
    </row>
    <row r="456" spans="1:14" s="139" customFormat="1" ht="14.25" x14ac:dyDescent="0.2">
      <c r="A456" s="140"/>
      <c r="B456" s="138"/>
      <c r="C456" s="138"/>
      <c r="D456" s="138"/>
      <c r="E456" s="138"/>
      <c r="F456" s="138"/>
      <c r="H456" s="146"/>
      <c r="I456" s="146"/>
      <c r="J456" s="146"/>
      <c r="K456" s="146"/>
      <c r="L456" s="146"/>
      <c r="M456" s="146"/>
      <c r="N456" s="146"/>
    </row>
    <row r="457" spans="1:14" s="139" customFormat="1" ht="14.25" x14ac:dyDescent="0.2">
      <c r="A457" s="140"/>
      <c r="B457" s="138"/>
      <c r="C457" s="138"/>
      <c r="D457" s="138"/>
      <c r="E457" s="138"/>
      <c r="F457" s="138"/>
      <c r="H457" s="146"/>
      <c r="I457" s="146"/>
      <c r="J457" s="146"/>
      <c r="K457" s="146"/>
      <c r="L457" s="146"/>
      <c r="M457" s="146"/>
      <c r="N457" s="146"/>
    </row>
    <row r="458" spans="1:14" s="139" customFormat="1" ht="14.25" x14ac:dyDescent="0.2">
      <c r="A458" s="140"/>
      <c r="B458" s="138"/>
      <c r="C458" s="138"/>
      <c r="D458" s="138"/>
      <c r="E458" s="138"/>
      <c r="F458" s="138"/>
      <c r="H458" s="146"/>
      <c r="I458" s="146"/>
      <c r="J458" s="146"/>
      <c r="K458" s="146"/>
      <c r="L458" s="146"/>
      <c r="M458" s="146"/>
      <c r="N458" s="146"/>
    </row>
    <row r="459" spans="1:14" s="139" customFormat="1" ht="14.25" x14ac:dyDescent="0.2">
      <c r="A459" s="140"/>
      <c r="B459" s="138"/>
      <c r="C459" s="138"/>
      <c r="D459" s="138"/>
      <c r="E459" s="138"/>
      <c r="F459" s="138"/>
      <c r="H459" s="146"/>
      <c r="I459" s="146"/>
      <c r="J459" s="146"/>
      <c r="K459" s="146"/>
      <c r="L459" s="146"/>
      <c r="M459" s="146"/>
      <c r="N459" s="146"/>
    </row>
    <row r="460" spans="1:14" s="139" customFormat="1" ht="14.25" x14ac:dyDescent="0.2">
      <c r="A460" s="140"/>
      <c r="B460" s="138"/>
      <c r="C460" s="138"/>
      <c r="D460" s="138"/>
      <c r="E460" s="138"/>
      <c r="F460" s="138"/>
      <c r="H460" s="146"/>
      <c r="I460" s="146"/>
      <c r="J460" s="146"/>
      <c r="K460" s="146"/>
      <c r="L460" s="146"/>
      <c r="M460" s="146"/>
      <c r="N460" s="146"/>
    </row>
    <row r="461" spans="1:14" s="139" customFormat="1" ht="14.25" x14ac:dyDescent="0.2">
      <c r="A461" s="140"/>
      <c r="B461" s="138"/>
      <c r="C461" s="138"/>
      <c r="D461" s="138"/>
      <c r="E461" s="138"/>
      <c r="F461" s="138"/>
      <c r="H461" s="146"/>
      <c r="I461" s="146"/>
      <c r="J461" s="146"/>
      <c r="K461" s="146"/>
      <c r="L461" s="146"/>
      <c r="M461" s="146"/>
      <c r="N461" s="146"/>
    </row>
    <row r="462" spans="1:14" s="139" customFormat="1" ht="14.25" x14ac:dyDescent="0.2">
      <c r="A462" s="140"/>
      <c r="B462" s="138"/>
      <c r="C462" s="138"/>
      <c r="D462" s="138"/>
      <c r="E462" s="138"/>
      <c r="F462" s="138"/>
      <c r="H462" s="146"/>
      <c r="I462" s="146"/>
      <c r="J462" s="146"/>
      <c r="K462" s="146"/>
      <c r="L462" s="146"/>
      <c r="M462" s="146"/>
      <c r="N462" s="146"/>
    </row>
    <row r="463" spans="1:14" s="139" customFormat="1" ht="14.25" x14ac:dyDescent="0.2">
      <c r="A463" s="140"/>
      <c r="B463" s="138"/>
      <c r="C463" s="138"/>
      <c r="D463" s="138"/>
      <c r="E463" s="138"/>
      <c r="F463" s="138"/>
      <c r="H463" s="146"/>
      <c r="I463" s="146"/>
      <c r="J463" s="146"/>
      <c r="K463" s="146"/>
      <c r="L463" s="146"/>
      <c r="M463" s="146"/>
      <c r="N463" s="146"/>
    </row>
    <row r="464" spans="1:14" s="139" customFormat="1" ht="14.25" x14ac:dyDescent="0.2">
      <c r="A464" s="140"/>
      <c r="B464" s="138"/>
      <c r="C464" s="138"/>
      <c r="D464" s="138"/>
      <c r="E464" s="138"/>
      <c r="F464" s="138"/>
      <c r="H464" s="146"/>
      <c r="I464" s="146"/>
      <c r="J464" s="146"/>
      <c r="K464" s="146"/>
      <c r="L464" s="146"/>
      <c r="M464" s="146"/>
      <c r="N464" s="146"/>
    </row>
    <row r="465" spans="1:14" s="139" customFormat="1" ht="14.25" x14ac:dyDescent="0.2">
      <c r="A465" s="140"/>
      <c r="B465" s="138"/>
      <c r="C465" s="138"/>
      <c r="D465" s="138"/>
      <c r="E465" s="138"/>
      <c r="F465" s="138"/>
      <c r="H465" s="146"/>
      <c r="I465" s="146"/>
      <c r="J465" s="146"/>
      <c r="K465" s="146"/>
      <c r="L465" s="146"/>
      <c r="M465" s="146"/>
      <c r="N465" s="146"/>
    </row>
    <row r="466" spans="1:14" s="139" customFormat="1" ht="14.25" x14ac:dyDescent="0.2">
      <c r="A466" s="140"/>
      <c r="B466" s="138"/>
      <c r="C466" s="138"/>
      <c r="D466" s="138"/>
      <c r="E466" s="138"/>
      <c r="F466" s="138"/>
      <c r="H466" s="146"/>
      <c r="I466" s="146"/>
      <c r="J466" s="146"/>
      <c r="K466" s="146"/>
      <c r="L466" s="146"/>
      <c r="M466" s="146"/>
      <c r="N466" s="146"/>
    </row>
    <row r="467" spans="1:14" s="139" customFormat="1" ht="14.25" x14ac:dyDescent="0.2">
      <c r="A467" s="140"/>
      <c r="B467" s="138"/>
      <c r="C467" s="138"/>
      <c r="D467" s="138"/>
      <c r="E467" s="138"/>
      <c r="F467" s="138"/>
      <c r="H467" s="146"/>
      <c r="I467" s="146"/>
      <c r="J467" s="146"/>
      <c r="K467" s="146"/>
      <c r="L467" s="146"/>
      <c r="M467" s="146"/>
      <c r="N467" s="146"/>
    </row>
    <row r="468" spans="1:14" s="139" customFormat="1" ht="14.25" x14ac:dyDescent="0.2">
      <c r="A468" s="140"/>
      <c r="B468" s="138"/>
      <c r="C468" s="138"/>
      <c r="D468" s="138"/>
      <c r="E468" s="138"/>
      <c r="F468" s="138"/>
      <c r="H468" s="146"/>
      <c r="I468" s="146"/>
      <c r="J468" s="146"/>
      <c r="K468" s="146"/>
      <c r="L468" s="146"/>
      <c r="M468" s="146"/>
      <c r="N468" s="146"/>
    </row>
    <row r="469" spans="1:14" s="139" customFormat="1" ht="14.25" x14ac:dyDescent="0.2">
      <c r="A469" s="140"/>
      <c r="B469" s="138"/>
      <c r="C469" s="138"/>
      <c r="D469" s="138"/>
      <c r="E469" s="138"/>
      <c r="F469" s="138"/>
      <c r="H469" s="146"/>
      <c r="I469" s="146"/>
      <c r="J469" s="146"/>
      <c r="K469" s="146"/>
      <c r="L469" s="146"/>
      <c r="M469" s="146"/>
      <c r="N469" s="146"/>
    </row>
    <row r="470" spans="1:14" s="139" customFormat="1" ht="14.25" x14ac:dyDescent="0.2">
      <c r="A470" s="140"/>
      <c r="B470" s="138"/>
      <c r="C470" s="138"/>
      <c r="D470" s="138"/>
      <c r="E470" s="138"/>
      <c r="F470" s="138"/>
      <c r="H470" s="146"/>
      <c r="I470" s="146"/>
      <c r="J470" s="146"/>
      <c r="K470" s="146"/>
      <c r="L470" s="146"/>
      <c r="M470" s="146"/>
      <c r="N470" s="146"/>
    </row>
    <row r="471" spans="1:14" s="139" customFormat="1" ht="14.25" x14ac:dyDescent="0.2">
      <c r="A471" s="140"/>
      <c r="B471" s="138"/>
      <c r="C471" s="138"/>
      <c r="D471" s="138"/>
      <c r="E471" s="138"/>
      <c r="F471" s="138"/>
      <c r="H471" s="146"/>
      <c r="I471" s="146"/>
      <c r="J471" s="146"/>
      <c r="K471" s="146"/>
      <c r="L471" s="146"/>
      <c r="M471" s="146"/>
      <c r="N471" s="146"/>
    </row>
    <row r="472" spans="1:14" s="139" customFormat="1" ht="14.25" x14ac:dyDescent="0.2">
      <c r="A472" s="140"/>
      <c r="B472" s="138"/>
      <c r="C472" s="138"/>
      <c r="D472" s="138"/>
      <c r="E472" s="138"/>
      <c r="F472" s="138"/>
      <c r="H472" s="146"/>
      <c r="I472" s="146"/>
      <c r="J472" s="146"/>
      <c r="K472" s="146"/>
      <c r="L472" s="146"/>
      <c r="M472" s="146"/>
      <c r="N472" s="146"/>
    </row>
    <row r="473" spans="1:14" s="139" customFormat="1" ht="14.25" x14ac:dyDescent="0.2">
      <c r="A473" s="140"/>
      <c r="B473" s="138"/>
      <c r="C473" s="138"/>
      <c r="D473" s="138"/>
      <c r="E473" s="138"/>
      <c r="F473" s="138"/>
      <c r="H473" s="146"/>
      <c r="I473" s="146"/>
      <c r="J473" s="146"/>
      <c r="K473" s="146"/>
      <c r="L473" s="146"/>
      <c r="M473" s="146"/>
      <c r="N473" s="146"/>
    </row>
    <row r="474" spans="1:14" s="139" customFormat="1" ht="14.25" x14ac:dyDescent="0.2">
      <c r="A474" s="140"/>
      <c r="B474" s="138"/>
      <c r="C474" s="138"/>
      <c r="D474" s="138"/>
      <c r="E474" s="138"/>
      <c r="F474" s="138"/>
      <c r="H474" s="146"/>
      <c r="I474" s="146"/>
      <c r="J474" s="146"/>
      <c r="K474" s="146"/>
      <c r="L474" s="146"/>
      <c r="M474" s="146"/>
      <c r="N474" s="146"/>
    </row>
    <row r="475" spans="1:14" s="139" customFormat="1" ht="14.25" x14ac:dyDescent="0.2">
      <c r="A475" s="140"/>
      <c r="B475" s="138"/>
      <c r="C475" s="138"/>
      <c r="D475" s="138"/>
      <c r="E475" s="138"/>
      <c r="F475" s="138"/>
      <c r="H475" s="146"/>
      <c r="I475" s="146"/>
      <c r="J475" s="146"/>
      <c r="K475" s="146"/>
      <c r="L475" s="146"/>
      <c r="M475" s="146"/>
      <c r="N475" s="146"/>
    </row>
    <row r="476" spans="1:14" s="139" customFormat="1" ht="14.25" x14ac:dyDescent="0.2">
      <c r="A476" s="140"/>
      <c r="B476" s="138"/>
      <c r="C476" s="138"/>
      <c r="D476" s="138"/>
      <c r="E476" s="138"/>
      <c r="F476" s="138"/>
      <c r="H476" s="146"/>
      <c r="I476" s="146"/>
      <c r="J476" s="146"/>
      <c r="K476" s="146"/>
      <c r="L476" s="146"/>
      <c r="M476" s="146"/>
      <c r="N476" s="146"/>
    </row>
    <row r="477" spans="1:14" s="139" customFormat="1" ht="14.25" x14ac:dyDescent="0.2">
      <c r="A477" s="140"/>
      <c r="B477" s="138"/>
      <c r="C477" s="138"/>
      <c r="D477" s="138"/>
      <c r="E477" s="138"/>
      <c r="F477" s="138"/>
      <c r="H477" s="146"/>
      <c r="I477" s="146"/>
      <c r="J477" s="146"/>
      <c r="K477" s="146"/>
      <c r="L477" s="146"/>
      <c r="M477" s="146"/>
      <c r="N477" s="146"/>
    </row>
    <row r="478" spans="1:14" s="139" customFormat="1" ht="14.25" x14ac:dyDescent="0.2">
      <c r="A478" s="140"/>
      <c r="B478" s="138"/>
      <c r="C478" s="138"/>
      <c r="D478" s="138"/>
      <c r="E478" s="138"/>
      <c r="F478" s="138"/>
      <c r="H478" s="146"/>
      <c r="I478" s="146"/>
      <c r="J478" s="146"/>
      <c r="K478" s="146"/>
      <c r="L478" s="146"/>
      <c r="M478" s="146"/>
      <c r="N478" s="146"/>
    </row>
    <row r="479" spans="1:14" s="139" customFormat="1" ht="14.25" x14ac:dyDescent="0.2">
      <c r="A479" s="140"/>
      <c r="B479" s="138"/>
      <c r="C479" s="138"/>
      <c r="D479" s="138"/>
      <c r="E479" s="138"/>
      <c r="F479" s="138"/>
      <c r="H479" s="146"/>
      <c r="I479" s="146"/>
      <c r="J479" s="146"/>
      <c r="K479" s="146"/>
      <c r="L479" s="146"/>
      <c r="M479" s="146"/>
      <c r="N479" s="146"/>
    </row>
    <row r="480" spans="1:14" s="139" customFormat="1" ht="14.25" x14ac:dyDescent="0.2">
      <c r="A480" s="140"/>
      <c r="B480" s="138"/>
      <c r="C480" s="138"/>
      <c r="D480" s="138"/>
      <c r="E480" s="138"/>
      <c r="F480" s="138"/>
      <c r="H480" s="146"/>
      <c r="I480" s="146"/>
      <c r="J480" s="146"/>
      <c r="K480" s="146"/>
      <c r="L480" s="146"/>
      <c r="M480" s="146"/>
      <c r="N480" s="146"/>
    </row>
    <row r="481" spans="1:14" s="139" customFormat="1" ht="14.25" x14ac:dyDescent="0.2">
      <c r="A481" s="140"/>
      <c r="B481" s="138"/>
      <c r="C481" s="138"/>
      <c r="D481" s="138"/>
      <c r="E481" s="138"/>
      <c r="F481" s="138"/>
      <c r="H481" s="146"/>
      <c r="I481" s="146"/>
      <c r="J481" s="146"/>
      <c r="K481" s="146"/>
      <c r="L481" s="146"/>
      <c r="M481" s="146"/>
      <c r="N481" s="146"/>
    </row>
    <row r="482" spans="1:14" s="139" customFormat="1" ht="14.25" x14ac:dyDescent="0.2">
      <c r="A482" s="140"/>
      <c r="B482" s="138"/>
      <c r="C482" s="138"/>
      <c r="D482" s="138"/>
      <c r="E482" s="138"/>
      <c r="F482" s="138"/>
      <c r="H482" s="146"/>
      <c r="I482" s="146"/>
      <c r="J482" s="146"/>
      <c r="K482" s="146"/>
      <c r="L482" s="146"/>
      <c r="M482" s="146"/>
      <c r="N482" s="146"/>
    </row>
    <row r="483" spans="1:14" s="139" customFormat="1" ht="14.25" x14ac:dyDescent="0.2">
      <c r="A483" s="140"/>
      <c r="B483" s="138"/>
      <c r="C483" s="138"/>
      <c r="D483" s="138"/>
      <c r="E483" s="138"/>
      <c r="F483" s="138"/>
      <c r="H483" s="146"/>
      <c r="I483" s="146"/>
      <c r="J483" s="146"/>
      <c r="K483" s="146"/>
      <c r="L483" s="146"/>
      <c r="M483" s="146"/>
      <c r="N483" s="146"/>
    </row>
    <row r="484" spans="1:14" s="139" customFormat="1" ht="14.25" x14ac:dyDescent="0.2">
      <c r="A484" s="140"/>
      <c r="B484" s="138"/>
      <c r="C484" s="138"/>
      <c r="D484" s="138"/>
      <c r="E484" s="138"/>
      <c r="F484" s="138"/>
      <c r="H484" s="146"/>
      <c r="I484" s="146"/>
      <c r="J484" s="146"/>
      <c r="K484" s="146"/>
      <c r="L484" s="146"/>
      <c r="M484" s="146"/>
      <c r="N484" s="146"/>
    </row>
    <row r="485" spans="1:14" s="139" customFormat="1" ht="14.25" x14ac:dyDescent="0.2">
      <c r="A485" s="140"/>
      <c r="B485" s="138"/>
      <c r="C485" s="138"/>
      <c r="D485" s="138"/>
      <c r="E485" s="138"/>
      <c r="F485" s="138"/>
      <c r="H485" s="146"/>
      <c r="I485" s="146"/>
      <c r="J485" s="146"/>
      <c r="K485" s="146"/>
      <c r="L485" s="146"/>
      <c r="M485" s="146"/>
      <c r="N485" s="146"/>
    </row>
    <row r="486" spans="1:14" s="139" customFormat="1" ht="14.25" x14ac:dyDescent="0.2">
      <c r="A486" s="140"/>
      <c r="B486" s="138"/>
      <c r="C486" s="138"/>
      <c r="D486" s="138"/>
      <c r="E486" s="138"/>
      <c r="F486" s="138"/>
      <c r="H486" s="146"/>
      <c r="I486" s="146"/>
      <c r="J486" s="146"/>
      <c r="K486" s="146"/>
      <c r="L486" s="146"/>
      <c r="M486" s="146"/>
      <c r="N486" s="146"/>
    </row>
    <row r="487" spans="1:14" s="139" customFormat="1" ht="14.25" x14ac:dyDescent="0.2">
      <c r="A487" s="140"/>
      <c r="B487" s="138"/>
      <c r="C487" s="138"/>
      <c r="D487" s="138"/>
      <c r="E487" s="138"/>
      <c r="F487" s="138"/>
      <c r="H487" s="146"/>
      <c r="I487" s="146"/>
      <c r="J487" s="146"/>
      <c r="K487" s="146"/>
      <c r="L487" s="146"/>
      <c r="M487" s="146"/>
      <c r="N487" s="146"/>
    </row>
    <row r="488" spans="1:14" s="139" customFormat="1" ht="14.25" x14ac:dyDescent="0.2">
      <c r="A488" s="140"/>
      <c r="B488" s="138"/>
      <c r="C488" s="138"/>
      <c r="D488" s="138"/>
      <c r="E488" s="138"/>
      <c r="F488" s="138"/>
      <c r="H488" s="146"/>
      <c r="I488" s="146"/>
      <c r="J488" s="146"/>
      <c r="K488" s="146"/>
      <c r="L488" s="146"/>
      <c r="M488" s="146"/>
      <c r="N488" s="146"/>
    </row>
    <row r="489" spans="1:14" s="139" customFormat="1" ht="14.25" x14ac:dyDescent="0.2">
      <c r="A489" s="140"/>
      <c r="B489" s="138"/>
      <c r="C489" s="138"/>
      <c r="D489" s="138"/>
      <c r="E489" s="138"/>
      <c r="F489" s="138"/>
      <c r="H489" s="146"/>
      <c r="I489" s="146"/>
      <c r="J489" s="146"/>
      <c r="K489" s="146"/>
      <c r="L489" s="146"/>
      <c r="M489" s="146"/>
      <c r="N489" s="146"/>
    </row>
    <row r="490" spans="1:14" s="139" customFormat="1" ht="14.25" x14ac:dyDescent="0.2">
      <c r="A490" s="140"/>
      <c r="B490" s="138"/>
      <c r="C490" s="138"/>
      <c r="D490" s="138"/>
      <c r="E490" s="138"/>
      <c r="F490" s="138"/>
      <c r="H490" s="146"/>
      <c r="I490" s="146"/>
      <c r="J490" s="146"/>
      <c r="K490" s="146"/>
      <c r="L490" s="146"/>
      <c r="M490" s="146"/>
      <c r="N490" s="146"/>
    </row>
    <row r="491" spans="1:14" s="139" customFormat="1" ht="14.25" x14ac:dyDescent="0.2">
      <c r="A491" s="140"/>
      <c r="B491" s="138"/>
      <c r="C491" s="138"/>
      <c r="D491" s="138"/>
      <c r="E491" s="138"/>
      <c r="F491" s="138"/>
      <c r="H491" s="146"/>
      <c r="I491" s="146"/>
      <c r="J491" s="146"/>
      <c r="K491" s="146"/>
      <c r="L491" s="146"/>
      <c r="M491" s="146"/>
      <c r="N491" s="146"/>
    </row>
    <row r="492" spans="1:14" s="139" customFormat="1" ht="14.25" x14ac:dyDescent="0.2">
      <c r="A492" s="140"/>
      <c r="B492" s="138"/>
      <c r="C492" s="138"/>
      <c r="D492" s="138"/>
      <c r="E492" s="138"/>
      <c r="F492" s="138"/>
      <c r="H492" s="146"/>
      <c r="I492" s="146"/>
      <c r="J492" s="146"/>
      <c r="K492" s="146"/>
      <c r="L492" s="146"/>
      <c r="M492" s="146"/>
      <c r="N492" s="146"/>
    </row>
    <row r="493" spans="1:14" s="139" customFormat="1" ht="14.25" x14ac:dyDescent="0.2">
      <c r="A493" s="140"/>
      <c r="B493" s="138"/>
      <c r="C493" s="138"/>
      <c r="D493" s="138"/>
      <c r="E493" s="138"/>
      <c r="F493" s="138"/>
      <c r="H493" s="146"/>
      <c r="I493" s="146"/>
      <c r="J493" s="146"/>
      <c r="K493" s="146"/>
      <c r="L493" s="146"/>
      <c r="M493" s="146"/>
      <c r="N493" s="146"/>
    </row>
    <row r="494" spans="1:14" s="139" customFormat="1" ht="14.25" x14ac:dyDescent="0.2">
      <c r="A494" s="140"/>
      <c r="B494" s="138"/>
      <c r="C494" s="138"/>
      <c r="D494" s="138"/>
      <c r="E494" s="138"/>
      <c r="F494" s="138"/>
      <c r="H494" s="146"/>
      <c r="I494" s="146"/>
      <c r="J494" s="146"/>
      <c r="K494" s="146"/>
      <c r="L494" s="146"/>
      <c r="M494" s="146"/>
      <c r="N494" s="146"/>
    </row>
    <row r="495" spans="1:14" s="139" customFormat="1" ht="14.25" x14ac:dyDescent="0.2">
      <c r="A495" s="140"/>
      <c r="B495" s="138"/>
      <c r="C495" s="138"/>
      <c r="D495" s="138"/>
      <c r="E495" s="138"/>
      <c r="F495" s="138"/>
      <c r="H495" s="146"/>
      <c r="I495" s="146"/>
      <c r="J495" s="146"/>
      <c r="K495" s="146"/>
      <c r="L495" s="146"/>
      <c r="M495" s="146"/>
      <c r="N495" s="146"/>
    </row>
    <row r="496" spans="1:14" s="139" customFormat="1" ht="14.25" x14ac:dyDescent="0.2">
      <c r="A496" s="140"/>
      <c r="B496" s="138"/>
      <c r="C496" s="138"/>
      <c r="D496" s="138"/>
      <c r="E496" s="138"/>
      <c r="F496" s="138"/>
      <c r="H496" s="146"/>
      <c r="I496" s="146"/>
      <c r="J496" s="146"/>
      <c r="K496" s="146"/>
      <c r="L496" s="146"/>
      <c r="M496" s="146"/>
      <c r="N496" s="146"/>
    </row>
    <row r="497" spans="1:14" s="139" customFormat="1" ht="14.25" x14ac:dyDescent="0.2">
      <c r="A497" s="140"/>
      <c r="B497" s="138"/>
      <c r="C497" s="138"/>
      <c r="D497" s="138"/>
      <c r="E497" s="138"/>
      <c r="F497" s="138"/>
      <c r="H497" s="146"/>
      <c r="I497" s="146"/>
      <c r="J497" s="146"/>
      <c r="K497" s="146"/>
      <c r="L497" s="146"/>
      <c r="M497" s="146"/>
      <c r="N497" s="146"/>
    </row>
    <row r="498" spans="1:14" s="139" customFormat="1" ht="14.25" x14ac:dyDescent="0.2">
      <c r="A498" s="140"/>
      <c r="B498" s="138"/>
      <c r="C498" s="138"/>
      <c r="D498" s="138"/>
      <c r="E498" s="138"/>
      <c r="F498" s="138"/>
      <c r="H498" s="146"/>
      <c r="I498" s="146"/>
      <c r="J498" s="146"/>
      <c r="K498" s="146"/>
      <c r="L498" s="146"/>
      <c r="M498" s="146"/>
      <c r="N498" s="146"/>
    </row>
    <row r="499" spans="1:14" s="139" customFormat="1" ht="14.25" x14ac:dyDescent="0.2">
      <c r="A499" s="140"/>
      <c r="B499" s="138"/>
      <c r="C499" s="138"/>
      <c r="D499" s="138"/>
      <c r="E499" s="138"/>
      <c r="F499" s="138"/>
      <c r="H499" s="146"/>
      <c r="I499" s="146"/>
      <c r="J499" s="146"/>
      <c r="K499" s="146"/>
      <c r="L499" s="146"/>
      <c r="M499" s="146"/>
      <c r="N499" s="146"/>
    </row>
    <row r="500" spans="1:14" s="139" customFormat="1" ht="14.25" x14ac:dyDescent="0.2">
      <c r="A500" s="140"/>
      <c r="B500" s="138"/>
      <c r="C500" s="138"/>
      <c r="D500" s="138"/>
      <c r="E500" s="138"/>
      <c r="F500" s="138"/>
      <c r="H500" s="146"/>
      <c r="I500" s="146"/>
      <c r="J500" s="146"/>
      <c r="K500" s="146"/>
      <c r="L500" s="146"/>
      <c r="M500" s="146"/>
      <c r="N500" s="146"/>
    </row>
    <row r="501" spans="1:14" s="139" customFormat="1" ht="14.25" x14ac:dyDescent="0.2">
      <c r="A501" s="140"/>
      <c r="B501" s="138"/>
      <c r="C501" s="138"/>
      <c r="D501" s="138"/>
      <c r="E501" s="138"/>
      <c r="F501" s="138"/>
      <c r="H501" s="146"/>
      <c r="I501" s="146"/>
      <c r="J501" s="146"/>
      <c r="K501" s="146"/>
      <c r="L501" s="146"/>
      <c r="M501" s="146"/>
      <c r="N501" s="146"/>
    </row>
    <row r="502" spans="1:14" s="139" customFormat="1" ht="14.25" x14ac:dyDescent="0.2">
      <c r="A502" s="140"/>
      <c r="B502" s="138"/>
      <c r="C502" s="138"/>
      <c r="D502" s="138"/>
      <c r="E502" s="138"/>
      <c r="F502" s="138"/>
      <c r="H502" s="146"/>
      <c r="I502" s="146"/>
      <c r="J502" s="146"/>
      <c r="K502" s="146"/>
      <c r="L502" s="146"/>
      <c r="M502" s="146"/>
      <c r="N502" s="146"/>
    </row>
    <row r="503" spans="1:14" s="139" customFormat="1" ht="14.25" x14ac:dyDescent="0.2">
      <c r="A503" s="140"/>
      <c r="B503" s="138"/>
      <c r="C503" s="138"/>
      <c r="D503" s="138"/>
      <c r="E503" s="138"/>
      <c r="F503" s="138"/>
      <c r="H503" s="146"/>
      <c r="I503" s="146"/>
      <c r="J503" s="146"/>
      <c r="K503" s="146"/>
      <c r="L503" s="146"/>
      <c r="M503" s="146"/>
      <c r="N503" s="146"/>
    </row>
    <row r="504" spans="1:14" s="139" customFormat="1" ht="14.25" x14ac:dyDescent="0.2">
      <c r="A504" s="140"/>
      <c r="B504" s="138"/>
      <c r="C504" s="138"/>
      <c r="D504" s="138"/>
      <c r="E504" s="138"/>
      <c r="F504" s="138"/>
      <c r="H504" s="146"/>
      <c r="I504" s="146"/>
      <c r="J504" s="146"/>
      <c r="K504" s="146"/>
      <c r="L504" s="146"/>
      <c r="M504" s="146"/>
      <c r="N504" s="146"/>
    </row>
    <row r="505" spans="1:14" s="139" customFormat="1" ht="14.25" x14ac:dyDescent="0.2">
      <c r="A505" s="140"/>
      <c r="B505" s="138"/>
      <c r="C505" s="138"/>
      <c r="D505" s="138"/>
      <c r="E505" s="138"/>
      <c r="F505" s="138"/>
      <c r="H505" s="146"/>
      <c r="I505" s="146"/>
      <c r="J505" s="146"/>
      <c r="K505" s="146"/>
      <c r="L505" s="146"/>
      <c r="M505" s="146"/>
      <c r="N505" s="146"/>
    </row>
    <row r="506" spans="1:14" s="139" customFormat="1" ht="14.25" x14ac:dyDescent="0.2">
      <c r="A506" s="140"/>
      <c r="B506" s="138"/>
      <c r="C506" s="138"/>
      <c r="D506" s="138"/>
      <c r="E506" s="138"/>
      <c r="F506" s="138"/>
      <c r="H506" s="146"/>
      <c r="I506" s="146"/>
      <c r="J506" s="146"/>
      <c r="K506" s="146"/>
      <c r="L506" s="146"/>
      <c r="M506" s="146"/>
      <c r="N506" s="146"/>
    </row>
    <row r="507" spans="1:14" s="139" customFormat="1" ht="14.25" x14ac:dyDescent="0.2">
      <c r="A507" s="140"/>
      <c r="B507" s="138"/>
      <c r="C507" s="138"/>
      <c r="D507" s="138"/>
      <c r="E507" s="138"/>
      <c r="F507" s="138"/>
      <c r="H507" s="146"/>
      <c r="I507" s="146"/>
      <c r="J507" s="146"/>
      <c r="K507" s="146"/>
      <c r="L507" s="146"/>
      <c r="M507" s="146"/>
      <c r="N507" s="146"/>
    </row>
    <row r="508" spans="1:14" s="139" customFormat="1" ht="14.25" x14ac:dyDescent="0.2">
      <c r="A508" s="140"/>
      <c r="B508" s="138"/>
      <c r="C508" s="138"/>
      <c r="D508" s="138"/>
      <c r="E508" s="138"/>
      <c r="F508" s="138"/>
      <c r="H508" s="146"/>
      <c r="I508" s="146"/>
      <c r="J508" s="146"/>
      <c r="K508" s="146"/>
      <c r="L508" s="146"/>
      <c r="M508" s="146"/>
      <c r="N508" s="146"/>
    </row>
    <row r="509" spans="1:14" s="139" customFormat="1" ht="14.25" x14ac:dyDescent="0.2">
      <c r="A509" s="140"/>
      <c r="B509" s="138"/>
      <c r="C509" s="138"/>
      <c r="D509" s="138"/>
      <c r="E509" s="138"/>
      <c r="F509" s="138"/>
      <c r="H509" s="146"/>
      <c r="I509" s="146"/>
      <c r="J509" s="146"/>
      <c r="K509" s="146"/>
      <c r="L509" s="146"/>
      <c r="M509" s="146"/>
      <c r="N509" s="146"/>
    </row>
    <row r="510" spans="1:14" s="139" customFormat="1" ht="14.25" x14ac:dyDescent="0.2">
      <c r="A510" s="140"/>
      <c r="B510" s="138"/>
      <c r="C510" s="138"/>
      <c r="D510" s="138"/>
      <c r="E510" s="138"/>
      <c r="F510" s="138"/>
      <c r="H510" s="146"/>
      <c r="I510" s="146"/>
      <c r="J510" s="146"/>
      <c r="K510" s="146"/>
      <c r="L510" s="146"/>
      <c r="M510" s="146"/>
      <c r="N510" s="146"/>
    </row>
    <row r="511" spans="1:14" s="139" customFormat="1" ht="14.25" x14ac:dyDescent="0.2">
      <c r="A511" s="140"/>
      <c r="B511" s="138"/>
      <c r="C511" s="138"/>
      <c r="D511" s="138"/>
      <c r="E511" s="138"/>
      <c r="F511" s="138"/>
      <c r="H511" s="146"/>
      <c r="I511" s="146"/>
      <c r="J511" s="146"/>
      <c r="K511" s="146"/>
      <c r="L511" s="146"/>
      <c r="M511" s="146"/>
      <c r="N511" s="146"/>
    </row>
    <row r="512" spans="1:14" s="139" customFormat="1" ht="14.25" x14ac:dyDescent="0.2">
      <c r="A512" s="140"/>
      <c r="B512" s="138"/>
      <c r="C512" s="138"/>
      <c r="D512" s="138"/>
      <c r="E512" s="138"/>
      <c r="F512" s="138"/>
      <c r="H512" s="146"/>
      <c r="I512" s="146"/>
      <c r="J512" s="146"/>
      <c r="K512" s="146"/>
      <c r="L512" s="146"/>
      <c r="M512" s="146"/>
      <c r="N512" s="146"/>
    </row>
    <row r="513" spans="1:14" s="139" customFormat="1" ht="14.25" x14ac:dyDescent="0.2">
      <c r="A513" s="140"/>
      <c r="B513" s="138"/>
      <c r="C513" s="138"/>
      <c r="D513" s="138"/>
      <c r="E513" s="138"/>
      <c r="F513" s="138"/>
      <c r="H513" s="146"/>
      <c r="I513" s="146"/>
      <c r="J513" s="146"/>
      <c r="K513" s="146"/>
      <c r="L513" s="146"/>
      <c r="M513" s="146"/>
      <c r="N513" s="146"/>
    </row>
    <row r="514" spans="1:14" s="139" customFormat="1" ht="14.25" x14ac:dyDescent="0.2">
      <c r="A514" s="140"/>
      <c r="B514" s="138"/>
      <c r="C514" s="138"/>
      <c r="D514" s="138"/>
      <c r="E514" s="138"/>
      <c r="F514" s="138"/>
      <c r="H514" s="146"/>
      <c r="I514" s="146"/>
      <c r="J514" s="146"/>
      <c r="K514" s="146"/>
      <c r="L514" s="146"/>
      <c r="M514" s="146"/>
      <c r="N514" s="146"/>
    </row>
    <row r="515" spans="1:14" s="139" customFormat="1" ht="14.25" x14ac:dyDescent="0.2">
      <c r="A515" s="140"/>
      <c r="B515" s="138"/>
      <c r="C515" s="138"/>
      <c r="D515" s="138"/>
      <c r="E515" s="138"/>
      <c r="F515" s="138"/>
      <c r="H515" s="146"/>
      <c r="I515" s="146"/>
      <c r="J515" s="146"/>
      <c r="K515" s="146"/>
      <c r="L515" s="146"/>
      <c r="M515" s="146"/>
      <c r="N515" s="146"/>
    </row>
    <row r="516" spans="1:14" s="139" customFormat="1" ht="14.25" x14ac:dyDescent="0.2">
      <c r="A516" s="140"/>
      <c r="B516" s="138"/>
      <c r="C516" s="138"/>
      <c r="D516" s="138"/>
      <c r="E516" s="138"/>
      <c r="F516" s="138"/>
      <c r="H516" s="146"/>
      <c r="I516" s="146"/>
      <c r="J516" s="146"/>
      <c r="K516" s="146"/>
      <c r="L516" s="146"/>
      <c r="M516" s="146"/>
      <c r="N516" s="146"/>
    </row>
    <row r="517" spans="1:14" s="139" customFormat="1" ht="14.25" x14ac:dyDescent="0.2">
      <c r="A517" s="140"/>
      <c r="B517" s="138"/>
      <c r="C517" s="138"/>
      <c r="D517" s="138"/>
      <c r="E517" s="138"/>
      <c r="F517" s="138"/>
      <c r="H517" s="146"/>
      <c r="I517" s="146"/>
      <c r="J517" s="146"/>
      <c r="K517" s="146"/>
      <c r="L517" s="146"/>
      <c r="M517" s="146"/>
      <c r="N517" s="146"/>
    </row>
    <row r="518" spans="1:14" s="139" customFormat="1" ht="14.25" x14ac:dyDescent="0.2">
      <c r="A518" s="140"/>
      <c r="B518" s="138"/>
      <c r="C518" s="138"/>
      <c r="D518" s="138"/>
      <c r="E518" s="138"/>
      <c r="F518" s="138"/>
      <c r="H518" s="146"/>
      <c r="I518" s="146"/>
      <c r="J518" s="146"/>
      <c r="K518" s="146"/>
      <c r="L518" s="146"/>
      <c r="M518" s="146"/>
      <c r="N518" s="146"/>
    </row>
    <row r="519" spans="1:14" s="139" customFormat="1" ht="14.25" x14ac:dyDescent="0.2">
      <c r="A519" s="140"/>
      <c r="B519" s="138"/>
      <c r="C519" s="138"/>
      <c r="D519" s="138"/>
      <c r="E519" s="138"/>
      <c r="F519" s="138"/>
      <c r="H519" s="146"/>
      <c r="I519" s="146"/>
      <c r="J519" s="146"/>
      <c r="K519" s="146"/>
      <c r="L519" s="146"/>
      <c r="M519" s="146"/>
      <c r="N519" s="146"/>
    </row>
    <row r="520" spans="1:14" s="139" customFormat="1" ht="14.25" x14ac:dyDescent="0.2">
      <c r="A520" s="140"/>
      <c r="B520" s="138"/>
      <c r="C520" s="138"/>
      <c r="D520" s="138"/>
      <c r="E520" s="138"/>
      <c r="F520" s="138"/>
      <c r="H520" s="146"/>
      <c r="I520" s="146"/>
      <c r="J520" s="146"/>
      <c r="K520" s="146"/>
      <c r="L520" s="146"/>
      <c r="M520" s="146"/>
      <c r="N520" s="146"/>
    </row>
    <row r="521" spans="1:14" s="139" customFormat="1" ht="14.25" x14ac:dyDescent="0.2">
      <c r="A521" s="140"/>
      <c r="B521" s="138"/>
      <c r="C521" s="138"/>
      <c r="D521" s="138"/>
      <c r="E521" s="138"/>
      <c r="F521" s="138"/>
      <c r="H521" s="146"/>
      <c r="I521" s="146"/>
      <c r="J521" s="146"/>
      <c r="K521" s="146"/>
      <c r="L521" s="146"/>
      <c r="M521" s="146"/>
      <c r="N521" s="146"/>
    </row>
    <row r="522" spans="1:14" s="139" customFormat="1" ht="14.25" x14ac:dyDescent="0.2">
      <c r="A522" s="140"/>
      <c r="B522" s="138"/>
      <c r="C522" s="138"/>
      <c r="D522" s="138"/>
      <c r="E522" s="138"/>
      <c r="F522" s="138"/>
      <c r="H522" s="146"/>
      <c r="I522" s="146"/>
      <c r="J522" s="146"/>
      <c r="K522" s="146"/>
      <c r="L522" s="146"/>
      <c r="M522" s="146"/>
      <c r="N522" s="146"/>
    </row>
    <row r="523" spans="1:14" s="139" customFormat="1" ht="14.25" x14ac:dyDescent="0.2">
      <c r="A523" s="140"/>
      <c r="B523" s="138"/>
      <c r="C523" s="138"/>
      <c r="D523" s="138"/>
      <c r="E523" s="138"/>
      <c r="F523" s="138"/>
      <c r="H523" s="146"/>
      <c r="I523" s="146"/>
      <c r="J523" s="146"/>
      <c r="K523" s="146"/>
      <c r="L523" s="146"/>
      <c r="M523" s="146"/>
      <c r="N523" s="146"/>
    </row>
    <row r="524" spans="1:14" s="139" customFormat="1" ht="14.25" x14ac:dyDescent="0.2">
      <c r="A524" s="140"/>
      <c r="B524" s="138"/>
      <c r="C524" s="138"/>
      <c r="D524" s="138"/>
      <c r="E524" s="138"/>
      <c r="F524" s="138"/>
      <c r="H524" s="146"/>
      <c r="I524" s="146"/>
      <c r="J524" s="146"/>
      <c r="K524" s="146"/>
      <c r="L524" s="146"/>
      <c r="M524" s="146"/>
      <c r="N524" s="146"/>
    </row>
    <row r="525" spans="1:14" s="139" customFormat="1" ht="14.25" x14ac:dyDescent="0.2">
      <c r="A525" s="140"/>
      <c r="B525" s="138"/>
      <c r="C525" s="138"/>
      <c r="D525" s="138"/>
      <c r="E525" s="138"/>
      <c r="F525" s="138"/>
      <c r="H525" s="146"/>
      <c r="I525" s="146"/>
      <c r="J525" s="146"/>
      <c r="K525" s="146"/>
      <c r="L525" s="146"/>
      <c r="M525" s="146"/>
      <c r="N525" s="146"/>
    </row>
    <row r="526" spans="1:14" s="139" customFormat="1" ht="14.25" x14ac:dyDescent="0.2">
      <c r="A526" s="140"/>
      <c r="B526" s="138"/>
      <c r="C526" s="138"/>
      <c r="D526" s="138"/>
      <c r="E526" s="138"/>
      <c r="F526" s="138"/>
      <c r="H526" s="146"/>
      <c r="I526" s="146"/>
      <c r="J526" s="146"/>
      <c r="K526" s="146"/>
      <c r="L526" s="146"/>
      <c r="M526" s="146"/>
      <c r="N526" s="146"/>
    </row>
    <row r="527" spans="1:14" s="139" customFormat="1" ht="14.25" x14ac:dyDescent="0.2">
      <c r="A527" s="140"/>
      <c r="B527" s="138"/>
      <c r="C527" s="138"/>
      <c r="D527" s="138"/>
      <c r="E527" s="138"/>
      <c r="F527" s="138"/>
      <c r="H527" s="146"/>
      <c r="I527" s="146"/>
      <c r="J527" s="146"/>
      <c r="K527" s="146"/>
      <c r="L527" s="146"/>
      <c r="M527" s="146"/>
      <c r="N527" s="146"/>
    </row>
    <row r="528" spans="1:14" s="139" customFormat="1" ht="14.25" x14ac:dyDescent="0.2">
      <c r="A528" s="140"/>
      <c r="B528" s="138"/>
      <c r="C528" s="138"/>
      <c r="D528" s="138"/>
      <c r="E528" s="138"/>
      <c r="F528" s="138"/>
      <c r="H528" s="146"/>
      <c r="I528" s="146"/>
      <c r="J528" s="146"/>
      <c r="K528" s="146"/>
      <c r="L528" s="146"/>
      <c r="M528" s="146"/>
      <c r="N528" s="146"/>
    </row>
    <row r="529" spans="1:14" s="139" customFormat="1" ht="14.25" x14ac:dyDescent="0.2">
      <c r="A529" s="140"/>
      <c r="B529" s="138"/>
      <c r="C529" s="138"/>
      <c r="D529" s="138"/>
      <c r="E529" s="138"/>
      <c r="F529" s="138"/>
      <c r="H529" s="146"/>
      <c r="I529" s="146"/>
      <c r="J529" s="146"/>
      <c r="K529" s="146"/>
      <c r="L529" s="146"/>
      <c r="M529" s="146"/>
      <c r="N529" s="146"/>
    </row>
    <row r="530" spans="1:14" s="139" customFormat="1" ht="14.25" x14ac:dyDescent="0.2">
      <c r="A530" s="140"/>
      <c r="B530" s="138"/>
      <c r="C530" s="138"/>
      <c r="D530" s="138"/>
      <c r="E530" s="138"/>
      <c r="F530" s="138"/>
      <c r="H530" s="146"/>
      <c r="I530" s="146"/>
      <c r="J530" s="146"/>
      <c r="K530" s="146"/>
      <c r="L530" s="146"/>
      <c r="M530" s="146"/>
      <c r="N530" s="146"/>
    </row>
    <row r="531" spans="1:14" s="139" customFormat="1" ht="14.25" x14ac:dyDescent="0.2">
      <c r="A531" s="140"/>
      <c r="B531" s="138"/>
      <c r="C531" s="138"/>
      <c r="D531" s="138"/>
      <c r="E531" s="138"/>
      <c r="F531" s="138"/>
      <c r="H531" s="146"/>
      <c r="I531" s="146"/>
      <c r="J531" s="146"/>
      <c r="K531" s="146"/>
      <c r="L531" s="146"/>
      <c r="M531" s="146"/>
      <c r="N531" s="146"/>
    </row>
    <row r="532" spans="1:14" s="139" customFormat="1" ht="14.25" x14ac:dyDescent="0.2">
      <c r="A532" s="140"/>
      <c r="B532" s="138"/>
      <c r="C532" s="138"/>
      <c r="D532" s="138"/>
      <c r="E532" s="138"/>
      <c r="F532" s="138"/>
      <c r="H532" s="146"/>
      <c r="I532" s="146"/>
      <c r="J532" s="146"/>
      <c r="K532" s="146"/>
      <c r="L532" s="146"/>
      <c r="M532" s="146"/>
      <c r="N532" s="146"/>
    </row>
    <row r="533" spans="1:14" s="139" customFormat="1" ht="14.25" x14ac:dyDescent="0.2">
      <c r="A533" s="140"/>
      <c r="B533" s="138"/>
      <c r="C533" s="138"/>
      <c r="D533" s="138"/>
      <c r="E533" s="138"/>
      <c r="F533" s="138"/>
      <c r="H533" s="146"/>
      <c r="I533" s="146"/>
      <c r="J533" s="146"/>
      <c r="K533" s="146"/>
      <c r="L533" s="146"/>
      <c r="M533" s="146"/>
      <c r="N533" s="146"/>
    </row>
    <row r="534" spans="1:14" s="139" customFormat="1" ht="14.25" x14ac:dyDescent="0.2">
      <c r="A534" s="140"/>
      <c r="B534" s="138"/>
      <c r="C534" s="138"/>
      <c r="D534" s="138"/>
      <c r="E534" s="138"/>
      <c r="F534" s="138"/>
      <c r="H534" s="146"/>
      <c r="I534" s="146"/>
      <c r="J534" s="146"/>
      <c r="K534" s="146"/>
      <c r="L534" s="146"/>
      <c r="M534" s="146"/>
      <c r="N534" s="146"/>
    </row>
    <row r="535" spans="1:14" s="139" customFormat="1" ht="14.25" x14ac:dyDescent="0.2">
      <c r="A535" s="140"/>
      <c r="B535" s="138"/>
      <c r="C535" s="138"/>
      <c r="D535" s="138"/>
      <c r="E535" s="138"/>
      <c r="F535" s="138"/>
      <c r="H535" s="146"/>
      <c r="I535" s="146"/>
      <c r="J535" s="146"/>
      <c r="K535" s="146"/>
      <c r="L535" s="146"/>
      <c r="M535" s="146"/>
      <c r="N535" s="146"/>
    </row>
    <row r="536" spans="1:14" s="139" customFormat="1" ht="14.25" x14ac:dyDescent="0.2">
      <c r="A536" s="140"/>
      <c r="B536" s="138"/>
      <c r="C536" s="138"/>
      <c r="D536" s="138"/>
      <c r="E536" s="138"/>
      <c r="F536" s="138"/>
      <c r="H536" s="146"/>
      <c r="I536" s="146"/>
      <c r="J536" s="146"/>
      <c r="K536" s="146"/>
      <c r="L536" s="146"/>
      <c r="M536" s="146"/>
      <c r="N536" s="146"/>
    </row>
    <row r="537" spans="1:14" s="139" customFormat="1" ht="14.25" x14ac:dyDescent="0.2">
      <c r="A537" s="140"/>
      <c r="B537" s="138"/>
      <c r="C537" s="138"/>
      <c r="D537" s="138"/>
      <c r="E537" s="138"/>
      <c r="F537" s="138"/>
      <c r="H537" s="146"/>
      <c r="I537" s="146"/>
      <c r="J537" s="146"/>
      <c r="K537" s="146"/>
      <c r="L537" s="146"/>
      <c r="M537" s="146"/>
      <c r="N537" s="146"/>
    </row>
    <row r="538" spans="1:14" s="139" customFormat="1" ht="14.25" x14ac:dyDescent="0.2">
      <c r="A538" s="140"/>
      <c r="B538" s="138"/>
      <c r="C538" s="138"/>
      <c r="D538" s="138"/>
      <c r="E538" s="138"/>
      <c r="F538" s="138"/>
      <c r="H538" s="146"/>
      <c r="I538" s="146"/>
      <c r="J538" s="146"/>
      <c r="K538" s="146"/>
      <c r="L538" s="146"/>
      <c r="M538" s="146"/>
      <c r="N538" s="146"/>
    </row>
    <row r="539" spans="1:14" s="139" customFormat="1" ht="14.25" x14ac:dyDescent="0.2">
      <c r="A539" s="140"/>
      <c r="B539" s="138"/>
      <c r="C539" s="138"/>
      <c r="D539" s="138"/>
      <c r="E539" s="138"/>
      <c r="F539" s="138"/>
      <c r="H539" s="146"/>
      <c r="I539" s="146"/>
      <c r="J539" s="146"/>
      <c r="K539" s="146"/>
      <c r="L539" s="146"/>
      <c r="M539" s="146"/>
      <c r="N539" s="146"/>
    </row>
    <row r="540" spans="1:14" s="139" customFormat="1" ht="14.25" x14ac:dyDescent="0.2">
      <c r="A540" s="140"/>
      <c r="B540" s="138"/>
      <c r="C540" s="138"/>
      <c r="D540" s="138"/>
      <c r="E540" s="138"/>
      <c r="F540" s="138"/>
      <c r="H540" s="146"/>
      <c r="I540" s="146"/>
      <c r="J540" s="146"/>
      <c r="K540" s="146"/>
      <c r="L540" s="146"/>
      <c r="M540" s="146"/>
      <c r="N540" s="146"/>
    </row>
    <row r="541" spans="1:14" s="139" customFormat="1" ht="14.25" x14ac:dyDescent="0.2">
      <c r="A541" s="140"/>
      <c r="B541" s="138"/>
      <c r="C541" s="138"/>
      <c r="D541" s="138"/>
      <c r="E541" s="138"/>
      <c r="F541" s="138"/>
      <c r="H541" s="146"/>
      <c r="I541" s="146"/>
      <c r="J541" s="146"/>
      <c r="K541" s="146"/>
      <c r="L541" s="146"/>
      <c r="M541" s="146"/>
      <c r="N541" s="146"/>
    </row>
    <row r="542" spans="1:14" s="139" customFormat="1" ht="14.25" x14ac:dyDescent="0.2">
      <c r="A542" s="140"/>
      <c r="B542" s="138"/>
      <c r="C542" s="138"/>
      <c r="D542" s="138"/>
      <c r="E542" s="138"/>
      <c r="F542" s="138"/>
      <c r="H542" s="146"/>
      <c r="I542" s="146"/>
      <c r="J542" s="146"/>
      <c r="K542" s="146"/>
      <c r="L542" s="146"/>
      <c r="M542" s="146"/>
      <c r="N542" s="146"/>
    </row>
    <row r="543" spans="1:14" s="139" customFormat="1" ht="14.25" x14ac:dyDescent="0.2">
      <c r="A543" s="140"/>
      <c r="B543" s="138"/>
      <c r="C543" s="138"/>
      <c r="D543" s="138"/>
      <c r="E543" s="138"/>
      <c r="F543" s="138"/>
      <c r="H543" s="146"/>
      <c r="I543" s="146"/>
      <c r="J543" s="146"/>
      <c r="K543" s="146"/>
      <c r="L543" s="146"/>
      <c r="M543" s="146"/>
      <c r="N543" s="146"/>
    </row>
    <row r="544" spans="1:14" s="139" customFormat="1" ht="14.25" x14ac:dyDescent="0.2">
      <c r="A544" s="140"/>
      <c r="B544" s="138"/>
      <c r="C544" s="138"/>
      <c r="D544" s="138"/>
      <c r="E544" s="138"/>
      <c r="F544" s="138"/>
      <c r="H544" s="146"/>
      <c r="I544" s="146"/>
      <c r="J544" s="146"/>
      <c r="K544" s="146"/>
      <c r="L544" s="146"/>
      <c r="M544" s="146"/>
      <c r="N544" s="146"/>
    </row>
    <row r="545" spans="1:14" s="139" customFormat="1" ht="14.25" x14ac:dyDescent="0.2">
      <c r="A545" s="140"/>
      <c r="B545" s="138"/>
      <c r="C545" s="138"/>
      <c r="D545" s="138"/>
      <c r="E545" s="138"/>
      <c r="F545" s="138"/>
      <c r="H545" s="146"/>
      <c r="I545" s="146"/>
      <c r="J545" s="146"/>
      <c r="K545" s="146"/>
      <c r="L545" s="146"/>
      <c r="M545" s="146"/>
      <c r="N545" s="146"/>
    </row>
    <row r="546" spans="1:14" s="139" customFormat="1" ht="14.25" x14ac:dyDescent="0.2">
      <c r="A546" s="140"/>
      <c r="B546" s="138"/>
      <c r="C546" s="138"/>
      <c r="D546" s="138"/>
      <c r="E546" s="138"/>
      <c r="F546" s="138"/>
      <c r="H546" s="146"/>
      <c r="I546" s="146"/>
      <c r="J546" s="146"/>
      <c r="K546" s="146"/>
      <c r="L546" s="146"/>
      <c r="M546" s="146"/>
      <c r="N546" s="146"/>
    </row>
    <row r="547" spans="1:14" s="139" customFormat="1" ht="14.25" x14ac:dyDescent="0.2">
      <c r="A547" s="140"/>
      <c r="B547" s="138"/>
      <c r="C547" s="138"/>
      <c r="D547" s="138"/>
      <c r="E547" s="138"/>
      <c r="F547" s="138"/>
      <c r="H547" s="146"/>
      <c r="I547" s="146"/>
      <c r="J547" s="146"/>
      <c r="K547" s="146"/>
      <c r="L547" s="146"/>
      <c r="M547" s="146"/>
      <c r="N547" s="146"/>
    </row>
    <row r="548" spans="1:14" s="139" customFormat="1" ht="14.25" x14ac:dyDescent="0.2">
      <c r="A548" s="140"/>
      <c r="B548" s="138"/>
      <c r="C548" s="138"/>
      <c r="D548" s="138"/>
      <c r="E548" s="138"/>
      <c r="F548" s="138"/>
      <c r="H548" s="146"/>
      <c r="I548" s="146"/>
      <c r="J548" s="146"/>
      <c r="K548" s="146"/>
      <c r="L548" s="146"/>
      <c r="M548" s="146"/>
      <c r="N548" s="146"/>
    </row>
    <row r="549" spans="1:14" s="139" customFormat="1" ht="14.25" x14ac:dyDescent="0.2">
      <c r="A549" s="140"/>
      <c r="B549" s="138"/>
      <c r="C549" s="138"/>
      <c r="D549" s="138"/>
      <c r="E549" s="138"/>
      <c r="F549" s="138"/>
      <c r="H549" s="146"/>
      <c r="I549" s="146"/>
      <c r="J549" s="146"/>
      <c r="K549" s="146"/>
      <c r="L549" s="146"/>
      <c r="M549" s="146"/>
      <c r="N549" s="146"/>
    </row>
    <row r="550" spans="1:14" s="139" customFormat="1" ht="14.25" x14ac:dyDescent="0.2">
      <c r="A550" s="140"/>
      <c r="B550" s="138"/>
      <c r="C550" s="138"/>
      <c r="D550" s="138"/>
      <c r="E550" s="138"/>
      <c r="F550" s="138"/>
      <c r="H550" s="146"/>
      <c r="I550" s="146"/>
      <c r="J550" s="146"/>
      <c r="K550" s="146"/>
      <c r="L550" s="146"/>
      <c r="M550" s="146"/>
      <c r="N550" s="146"/>
    </row>
    <row r="551" spans="1:14" s="139" customFormat="1" ht="14.25" x14ac:dyDescent="0.2">
      <c r="A551" s="140"/>
      <c r="B551" s="138"/>
      <c r="C551" s="138"/>
      <c r="D551" s="138"/>
      <c r="E551" s="138"/>
      <c r="F551" s="138"/>
      <c r="H551" s="146"/>
      <c r="I551" s="146"/>
      <c r="J551" s="146"/>
      <c r="K551" s="146"/>
      <c r="L551" s="146"/>
      <c r="M551" s="146"/>
      <c r="N551" s="146"/>
    </row>
    <row r="552" spans="1:14" s="139" customFormat="1" ht="14.25" x14ac:dyDescent="0.2">
      <c r="A552" s="140"/>
      <c r="B552" s="138"/>
      <c r="C552" s="138"/>
      <c r="D552" s="138"/>
      <c r="E552" s="138"/>
      <c r="F552" s="138"/>
      <c r="H552" s="146"/>
      <c r="I552" s="146"/>
      <c r="J552" s="146"/>
      <c r="K552" s="146"/>
      <c r="L552" s="146"/>
      <c r="M552" s="146"/>
      <c r="N552" s="146"/>
    </row>
    <row r="553" spans="1:14" s="139" customFormat="1" ht="14.25" x14ac:dyDescent="0.2">
      <c r="A553" s="140"/>
      <c r="B553" s="138"/>
      <c r="C553" s="138"/>
      <c r="D553" s="138"/>
      <c r="E553" s="138"/>
      <c r="F553" s="138"/>
      <c r="H553" s="146"/>
      <c r="I553" s="146"/>
      <c r="J553" s="146"/>
      <c r="K553" s="146"/>
      <c r="L553" s="146"/>
      <c r="M553" s="146"/>
      <c r="N553" s="146"/>
    </row>
    <row r="554" spans="1:14" s="139" customFormat="1" ht="14.25" x14ac:dyDescent="0.2">
      <c r="A554" s="140"/>
      <c r="B554" s="138"/>
      <c r="C554" s="138"/>
      <c r="D554" s="138"/>
      <c r="E554" s="138"/>
      <c r="F554" s="138"/>
      <c r="H554" s="146"/>
      <c r="I554" s="146"/>
      <c r="J554" s="146"/>
      <c r="K554" s="146"/>
      <c r="L554" s="146"/>
      <c r="M554" s="146"/>
      <c r="N554" s="146"/>
    </row>
    <row r="555" spans="1:14" s="139" customFormat="1" ht="14.25" x14ac:dyDescent="0.2">
      <c r="A555" s="140"/>
      <c r="B555" s="138"/>
      <c r="C555" s="138"/>
      <c r="D555" s="138"/>
      <c r="E555" s="138"/>
      <c r="F555" s="138"/>
      <c r="H555" s="146"/>
      <c r="I555" s="146"/>
      <c r="J555" s="146"/>
      <c r="K555" s="146"/>
      <c r="L555" s="146"/>
      <c r="M555" s="146"/>
      <c r="N555" s="146"/>
    </row>
    <row r="556" spans="1:14" s="139" customFormat="1" ht="14.25" x14ac:dyDescent="0.2">
      <c r="A556" s="140"/>
      <c r="B556" s="138"/>
      <c r="C556" s="138"/>
      <c r="D556" s="138"/>
      <c r="E556" s="138"/>
      <c r="F556" s="138"/>
      <c r="H556" s="146"/>
      <c r="I556" s="146"/>
      <c r="J556" s="146"/>
      <c r="K556" s="146"/>
      <c r="L556" s="146"/>
      <c r="M556" s="146"/>
      <c r="N556" s="146"/>
    </row>
    <row r="557" spans="1:14" s="139" customFormat="1" ht="14.25" x14ac:dyDescent="0.2">
      <c r="A557" s="140"/>
      <c r="B557" s="138"/>
      <c r="C557" s="138"/>
      <c r="D557" s="138"/>
      <c r="E557" s="138"/>
      <c r="F557" s="138"/>
      <c r="H557" s="146"/>
      <c r="I557" s="146"/>
      <c r="J557" s="146"/>
      <c r="K557" s="146"/>
      <c r="L557" s="146"/>
      <c r="M557" s="146"/>
      <c r="N557" s="146"/>
    </row>
    <row r="558" spans="1:14" s="139" customFormat="1" ht="14.25" x14ac:dyDescent="0.2">
      <c r="A558" s="140"/>
      <c r="B558" s="138"/>
      <c r="C558" s="138"/>
      <c r="D558" s="138"/>
      <c r="E558" s="138"/>
      <c r="F558" s="138"/>
      <c r="H558" s="146"/>
      <c r="I558" s="146"/>
      <c r="J558" s="146"/>
      <c r="K558" s="146"/>
      <c r="L558" s="146"/>
      <c r="M558" s="146"/>
      <c r="N558" s="146"/>
    </row>
    <row r="559" spans="1:14" s="139" customFormat="1" ht="14.25" x14ac:dyDescent="0.2">
      <c r="A559" s="140"/>
      <c r="B559" s="138"/>
      <c r="C559" s="138"/>
      <c r="D559" s="138"/>
      <c r="E559" s="138"/>
      <c r="F559" s="138"/>
      <c r="H559" s="146"/>
      <c r="I559" s="146"/>
      <c r="J559" s="146"/>
      <c r="K559" s="146"/>
      <c r="L559" s="146"/>
      <c r="M559" s="146"/>
      <c r="N559" s="146"/>
    </row>
    <row r="560" spans="1:14" s="139" customFormat="1" ht="14.25" x14ac:dyDescent="0.2">
      <c r="A560" s="140"/>
      <c r="B560" s="138"/>
      <c r="C560" s="138"/>
      <c r="D560" s="138"/>
      <c r="E560" s="138"/>
      <c r="F560" s="138"/>
      <c r="H560" s="146"/>
      <c r="I560" s="146"/>
      <c r="J560" s="146"/>
      <c r="K560" s="146"/>
      <c r="L560" s="146"/>
      <c r="M560" s="146"/>
      <c r="N560" s="146"/>
    </row>
  </sheetData>
  <sheetProtection formatCells="0" formatColumns="0" formatRows="0" insertColumns="0" insertRows="0" insertHyperlinks="0" deleteColumns="0" deleteRows="0" sort="0" autoFilter="0" pivotTables="0"/>
  <mergeCells count="11">
    <mergeCell ref="A1:F1"/>
    <mergeCell ref="A4:F4"/>
    <mergeCell ref="A5:F5"/>
    <mergeCell ref="A7:F7"/>
    <mergeCell ref="E8:E12"/>
    <mergeCell ref="F8:F12"/>
    <mergeCell ref="A13:A14"/>
    <mergeCell ref="B13:B14"/>
    <mergeCell ref="C13:C14"/>
    <mergeCell ref="D13:D14"/>
    <mergeCell ref="E13:E14"/>
  </mergeCells>
  <printOptions horizontalCentered="1"/>
  <pageMargins left="0.19685039370078741" right="0.19685039370078741" top="0.55118110236220474" bottom="0.39370078740157483" header="0.31496062992125984" footer="0"/>
  <pageSetup paperSize="9" scale="70" orientation="portrait" horizontalDpi="360" verticalDpi="360" r:id="rId1"/>
  <headerFooter>
    <oddFooter>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89F6E-1D71-47EB-900E-7DD8FB296906}">
  <sheetPr>
    <pageSetUpPr fitToPage="1"/>
  </sheetPr>
  <dimension ref="A1:K167"/>
  <sheetViews>
    <sheetView tabSelected="1" view="pageBreakPreview" topLeftCell="A25" zoomScaleNormal="100" zoomScaleSheetLayoutView="100" workbookViewId="0">
      <selection activeCell="B140" sqref="B140"/>
    </sheetView>
  </sheetViews>
  <sheetFormatPr defaultRowHeight="15" x14ac:dyDescent="0.25"/>
  <cols>
    <col min="1" max="1" width="13.85546875" style="534" customWidth="1"/>
    <col min="2" max="2" width="55.7109375" style="858" customWidth="1"/>
    <col min="3" max="3" width="9.5703125" style="837" bestFit="1" customWidth="1"/>
    <col min="4" max="4" width="9.140625" style="837"/>
    <col min="6" max="6" width="7" customWidth="1"/>
    <col min="7" max="7" width="19.42578125" customWidth="1"/>
    <col min="8" max="8" width="15.5703125" customWidth="1"/>
    <col min="9" max="9" width="14.42578125" customWidth="1"/>
    <col min="10" max="11" width="17.42578125" customWidth="1"/>
  </cols>
  <sheetData>
    <row r="1" spans="1:11" x14ac:dyDescent="0.25">
      <c r="A1" s="658" t="s">
        <v>0</v>
      </c>
      <c r="B1" s="658"/>
      <c r="C1" s="658"/>
      <c r="D1" s="658"/>
      <c r="E1" s="658"/>
      <c r="F1" s="658"/>
      <c r="G1" s="658"/>
      <c r="H1" s="658"/>
      <c r="I1" s="658"/>
      <c r="J1" s="658"/>
      <c r="K1" s="658"/>
    </row>
    <row r="2" spans="1:11" x14ac:dyDescent="0.25">
      <c r="A2" s="658"/>
      <c r="B2" s="658"/>
      <c r="C2" s="658"/>
      <c r="D2" s="658"/>
      <c r="E2" s="658"/>
      <c r="F2" s="658"/>
      <c r="G2" s="658"/>
      <c r="H2" s="658"/>
      <c r="I2" s="658"/>
      <c r="J2" s="658"/>
      <c r="K2" s="658"/>
    </row>
    <row r="3" spans="1:11" x14ac:dyDescent="0.25">
      <c r="A3" s="658"/>
      <c r="B3" s="658"/>
      <c r="C3" s="658"/>
      <c r="D3" s="658"/>
      <c r="E3" s="658"/>
      <c r="F3" s="658"/>
      <c r="G3" s="658"/>
      <c r="H3" s="658"/>
      <c r="I3" s="658"/>
      <c r="J3" s="658"/>
      <c r="K3" s="658"/>
    </row>
    <row r="4" spans="1:11" ht="25.5" x14ac:dyDescent="0.35">
      <c r="A4" s="525"/>
      <c r="B4" s="841"/>
      <c r="C4" s="817"/>
      <c r="D4" s="817"/>
      <c r="E4" s="1"/>
      <c r="F4" s="1"/>
      <c r="G4" s="1"/>
      <c r="H4" s="1"/>
      <c r="I4" s="1"/>
      <c r="J4" s="1"/>
      <c r="K4" s="2" t="s">
        <v>1</v>
      </c>
    </row>
    <row r="5" spans="1:11" x14ac:dyDescent="0.25">
      <c r="A5" s="3"/>
      <c r="B5" s="536"/>
      <c r="C5" s="540"/>
      <c r="D5" s="5"/>
      <c r="E5" s="4"/>
      <c r="F5" s="5"/>
      <c r="I5" s="6"/>
      <c r="J5" s="6"/>
      <c r="K5" s="6"/>
    </row>
    <row r="6" spans="1:11" x14ac:dyDescent="0.25">
      <c r="A6" s="526" t="s">
        <v>2</v>
      </c>
      <c r="B6" s="536"/>
      <c r="C6" s="540"/>
      <c r="D6" s="5"/>
      <c r="E6" s="4"/>
      <c r="F6" s="5"/>
      <c r="I6" s="6"/>
      <c r="J6" s="6"/>
      <c r="K6" s="6"/>
    </row>
    <row r="7" spans="1:11" x14ac:dyDescent="0.25">
      <c r="A7" s="526" t="s">
        <v>3</v>
      </c>
      <c r="B7" s="536"/>
      <c r="C7" s="540"/>
      <c r="D7" s="5"/>
      <c r="E7" s="4"/>
      <c r="F7" s="5"/>
      <c r="I7" s="6"/>
      <c r="J7" s="6"/>
      <c r="K7" s="6"/>
    </row>
    <row r="8" spans="1:11" x14ac:dyDescent="0.25">
      <c r="A8" s="527"/>
      <c r="B8" s="536"/>
      <c r="C8" s="540"/>
      <c r="D8" s="5"/>
      <c r="E8" s="4"/>
      <c r="F8" s="5"/>
      <c r="I8" s="6"/>
      <c r="J8" s="6"/>
      <c r="K8" s="6"/>
    </row>
    <row r="9" spans="1:11" ht="15.75" x14ac:dyDescent="0.25">
      <c r="A9" s="659" t="s">
        <v>4</v>
      </c>
      <c r="B9" s="659"/>
      <c r="C9" s="659"/>
      <c r="D9" s="659"/>
      <c r="E9" s="659"/>
      <c r="F9" s="659"/>
      <c r="G9" s="659"/>
      <c r="H9" s="659"/>
      <c r="I9" s="659"/>
      <c r="J9" s="659"/>
      <c r="K9" s="659"/>
    </row>
    <row r="10" spans="1:11" x14ac:dyDescent="0.25">
      <c r="A10" s="660" t="s">
        <v>5</v>
      </c>
      <c r="B10" s="842" t="s">
        <v>6</v>
      </c>
      <c r="C10" s="662" t="s">
        <v>7</v>
      </c>
      <c r="D10" s="663"/>
      <c r="E10" s="662" t="s">
        <v>8</v>
      </c>
      <c r="F10" s="663"/>
      <c r="G10" s="7" t="s">
        <v>9</v>
      </c>
      <c r="H10" s="8" t="s">
        <v>10</v>
      </c>
      <c r="I10" s="666" t="s">
        <v>11</v>
      </c>
      <c r="J10" s="668" t="s">
        <v>12</v>
      </c>
      <c r="K10" s="670" t="s">
        <v>13</v>
      </c>
    </row>
    <row r="11" spans="1:11" x14ac:dyDescent="0.25">
      <c r="A11" s="661"/>
      <c r="B11" s="843"/>
      <c r="C11" s="664"/>
      <c r="D11" s="665"/>
      <c r="E11" s="664"/>
      <c r="F11" s="665"/>
      <c r="G11" s="672" t="s">
        <v>14</v>
      </c>
      <c r="H11" s="674" t="s">
        <v>15</v>
      </c>
      <c r="I11" s="666"/>
      <c r="J11" s="669"/>
      <c r="K11" s="671"/>
    </row>
    <row r="12" spans="1:11" x14ac:dyDescent="0.25">
      <c r="A12" s="661"/>
      <c r="B12" s="843"/>
      <c r="C12" s="818" t="s">
        <v>16</v>
      </c>
      <c r="D12" s="838" t="s">
        <v>17</v>
      </c>
      <c r="E12" s="676" t="s">
        <v>16</v>
      </c>
      <c r="F12" s="677" t="s">
        <v>17</v>
      </c>
      <c r="G12" s="672"/>
      <c r="H12" s="674"/>
      <c r="I12" s="666"/>
      <c r="J12" s="669"/>
      <c r="K12" s="671"/>
    </row>
    <row r="13" spans="1:11" x14ac:dyDescent="0.25">
      <c r="A13" s="661"/>
      <c r="B13" s="843"/>
      <c r="C13" s="818"/>
      <c r="D13" s="838"/>
      <c r="E13" s="676"/>
      <c r="F13" s="677"/>
      <c r="G13" s="673"/>
      <c r="H13" s="675"/>
      <c r="I13" s="667"/>
      <c r="J13" s="669"/>
      <c r="K13" s="671"/>
    </row>
    <row r="14" spans="1:11" x14ac:dyDescent="0.25">
      <c r="A14" s="9" t="s">
        <v>18</v>
      </c>
      <c r="B14" s="819" t="s">
        <v>19</v>
      </c>
      <c r="C14" s="819" t="s">
        <v>20</v>
      </c>
      <c r="D14" s="819" t="s">
        <v>21</v>
      </c>
      <c r="E14" s="9" t="s">
        <v>22</v>
      </c>
      <c r="F14" s="9" t="s">
        <v>23</v>
      </c>
      <c r="G14" s="10" t="s">
        <v>24</v>
      </c>
      <c r="H14" s="10" t="s">
        <v>25</v>
      </c>
      <c r="I14" s="10" t="s">
        <v>26</v>
      </c>
      <c r="J14" s="10" t="s">
        <v>27</v>
      </c>
      <c r="K14" s="10" t="s">
        <v>28</v>
      </c>
    </row>
    <row r="15" spans="1:11" x14ac:dyDescent="0.25">
      <c r="A15" s="11">
        <v>1</v>
      </c>
      <c r="B15" s="859" t="s">
        <v>29</v>
      </c>
      <c r="C15" s="860"/>
      <c r="D15" s="860"/>
      <c r="E15" s="860"/>
      <c r="F15" s="860"/>
      <c r="G15" s="860"/>
      <c r="H15" s="860"/>
      <c r="I15" s="860"/>
      <c r="J15" s="860"/>
      <c r="K15" s="861"/>
    </row>
    <row r="16" spans="1:11" x14ac:dyDescent="0.25">
      <c r="A16" s="12">
        <v>1.1000000000000001</v>
      </c>
      <c r="B16" s="844" t="s">
        <v>49</v>
      </c>
      <c r="C16" s="678"/>
      <c r="D16" s="679"/>
      <c r="E16" s="13">
        <v>1</v>
      </c>
      <c r="F16" s="14" t="s">
        <v>30</v>
      </c>
      <c r="G16" s="15"/>
      <c r="H16" s="15"/>
      <c r="I16" s="16"/>
      <c r="J16" s="16"/>
      <c r="K16" s="16"/>
    </row>
    <row r="17" spans="1:11" x14ac:dyDescent="0.25">
      <c r="A17" s="12">
        <v>1.2000000000000002</v>
      </c>
      <c r="B17" s="844" t="s">
        <v>50</v>
      </c>
      <c r="C17" s="678"/>
      <c r="D17" s="679"/>
      <c r="E17" s="13">
        <v>1</v>
      </c>
      <c r="F17" s="14" t="s">
        <v>30</v>
      </c>
      <c r="G17" s="15"/>
      <c r="H17" s="15"/>
      <c r="I17" s="16"/>
      <c r="J17" s="16"/>
      <c r="K17" s="16"/>
    </row>
    <row r="18" spans="1:11" x14ac:dyDescent="0.25">
      <c r="A18" s="12">
        <v>1.3000000000000003</v>
      </c>
      <c r="B18" s="844" t="s">
        <v>808</v>
      </c>
      <c r="C18" s="678"/>
      <c r="D18" s="679"/>
      <c r="E18" s="13">
        <v>1</v>
      </c>
      <c r="F18" s="14" t="s">
        <v>30</v>
      </c>
      <c r="G18" s="15"/>
      <c r="H18" s="15"/>
      <c r="I18" s="16"/>
      <c r="J18" s="16"/>
      <c r="K18" s="16"/>
    </row>
    <row r="19" spans="1:11" ht="30" x14ac:dyDescent="0.25">
      <c r="A19" s="12">
        <v>1.4000000000000004</v>
      </c>
      <c r="B19" s="844" t="s">
        <v>809</v>
      </c>
      <c r="C19" s="678"/>
      <c r="D19" s="679"/>
      <c r="E19" s="13">
        <v>1</v>
      </c>
      <c r="F19" s="14" t="s">
        <v>30</v>
      </c>
      <c r="G19" s="15"/>
      <c r="H19" s="15"/>
      <c r="I19" s="16"/>
      <c r="J19" s="16"/>
      <c r="K19" s="16"/>
    </row>
    <row r="20" spans="1:11" x14ac:dyDescent="0.25">
      <c r="A20" s="12"/>
      <c r="B20" s="613" t="s">
        <v>31</v>
      </c>
      <c r="C20" s="614"/>
      <c r="D20" s="614"/>
      <c r="E20" s="614"/>
      <c r="F20" s="614"/>
      <c r="G20" s="614"/>
      <c r="H20" s="614"/>
      <c r="I20" s="614"/>
      <c r="J20" s="615"/>
      <c r="K20" s="17"/>
    </row>
    <row r="21" spans="1:11" x14ac:dyDescent="0.25">
      <c r="A21" s="633"/>
      <c r="B21" s="633"/>
      <c r="C21" s="633"/>
      <c r="D21" s="633"/>
      <c r="E21" s="633"/>
      <c r="F21" s="633"/>
      <c r="G21" s="633"/>
      <c r="H21" s="633"/>
      <c r="I21" s="633"/>
      <c r="J21" s="633"/>
      <c r="K21" s="633"/>
    </row>
    <row r="22" spans="1:11" x14ac:dyDescent="0.25">
      <c r="A22" s="18">
        <v>2</v>
      </c>
      <c r="B22" s="859" t="s">
        <v>810</v>
      </c>
      <c r="C22" s="860"/>
      <c r="D22" s="860"/>
      <c r="E22" s="860"/>
      <c r="F22" s="860"/>
      <c r="G22" s="860"/>
      <c r="H22" s="860"/>
      <c r="I22" s="860"/>
      <c r="J22" s="860"/>
      <c r="K22" s="861"/>
    </row>
    <row r="23" spans="1:11" x14ac:dyDescent="0.25">
      <c r="A23" s="12">
        <v>2.1</v>
      </c>
      <c r="B23" s="844" t="s">
        <v>811</v>
      </c>
      <c r="C23" s="649"/>
      <c r="D23" s="650"/>
      <c r="E23" s="13">
        <v>1</v>
      </c>
      <c r="F23" s="14" t="s">
        <v>30</v>
      </c>
      <c r="G23" s="19"/>
      <c r="H23" s="19"/>
      <c r="I23" s="16"/>
      <c r="J23" s="16"/>
      <c r="K23" s="16"/>
    </row>
    <row r="24" spans="1:11" ht="60" x14ac:dyDescent="0.25">
      <c r="A24" s="12" t="s">
        <v>814</v>
      </c>
      <c r="B24" s="844" t="s">
        <v>812</v>
      </c>
      <c r="C24" s="820">
        <v>1</v>
      </c>
      <c r="D24" s="820" t="s">
        <v>37</v>
      </c>
      <c r="E24" s="680"/>
      <c r="F24" s="681"/>
      <c r="G24" s="681"/>
      <c r="H24" s="681"/>
      <c r="I24" s="681"/>
      <c r="J24" s="681"/>
      <c r="K24" s="682"/>
    </row>
    <row r="25" spans="1:11" ht="45" x14ac:dyDescent="0.25">
      <c r="A25" s="12" t="s">
        <v>815</v>
      </c>
      <c r="B25" s="844" t="s">
        <v>813</v>
      </c>
      <c r="C25" s="820">
        <v>1</v>
      </c>
      <c r="D25" s="820" t="s">
        <v>816</v>
      </c>
      <c r="E25" s="683"/>
      <c r="F25" s="684"/>
      <c r="G25" s="684"/>
      <c r="H25" s="684"/>
      <c r="I25" s="684"/>
      <c r="J25" s="684"/>
      <c r="K25" s="685"/>
    </row>
    <row r="26" spans="1:11" x14ac:dyDescent="0.25">
      <c r="A26" s="633"/>
      <c r="B26" s="633"/>
      <c r="C26" s="633"/>
      <c r="D26" s="633"/>
      <c r="E26" s="633"/>
      <c r="F26" s="633"/>
      <c r="G26" s="633"/>
      <c r="H26" s="633"/>
      <c r="I26" s="633"/>
      <c r="J26" s="633"/>
      <c r="K26" s="633"/>
    </row>
    <row r="27" spans="1:11" x14ac:dyDescent="0.25">
      <c r="A27" s="512">
        <v>2.2000000000000002</v>
      </c>
      <c r="B27" s="845" t="s">
        <v>817</v>
      </c>
      <c r="C27" s="621"/>
      <c r="D27" s="622"/>
      <c r="E27" s="509">
        <v>1</v>
      </c>
      <c r="F27" s="509" t="s">
        <v>30</v>
      </c>
      <c r="G27" s="510"/>
      <c r="H27" s="510"/>
      <c r="I27" s="510"/>
      <c r="J27" s="510"/>
      <c r="K27" s="510"/>
    </row>
    <row r="28" spans="1:11" x14ac:dyDescent="0.25">
      <c r="A28" s="22" t="s">
        <v>818</v>
      </c>
      <c r="B28" s="844" t="s">
        <v>824</v>
      </c>
      <c r="C28" s="821">
        <v>2</v>
      </c>
      <c r="D28" s="839" t="s">
        <v>701</v>
      </c>
      <c r="E28" s="680"/>
      <c r="F28" s="681"/>
      <c r="G28" s="681"/>
      <c r="H28" s="681"/>
      <c r="I28" s="681"/>
      <c r="J28" s="681"/>
      <c r="K28" s="682"/>
    </row>
    <row r="29" spans="1:11" x14ac:dyDescent="0.25">
      <c r="A29" s="22" t="s">
        <v>819</v>
      </c>
      <c r="B29" s="844" t="s">
        <v>825</v>
      </c>
      <c r="C29" s="821">
        <v>2</v>
      </c>
      <c r="D29" s="839" t="s">
        <v>701</v>
      </c>
      <c r="E29" s="709"/>
      <c r="F29" s="710"/>
      <c r="G29" s="710"/>
      <c r="H29" s="710"/>
      <c r="I29" s="710"/>
      <c r="J29" s="710"/>
      <c r="K29" s="711"/>
    </row>
    <row r="30" spans="1:11" x14ac:dyDescent="0.25">
      <c r="A30" s="22" t="s">
        <v>820</v>
      </c>
      <c r="B30" s="844" t="s">
        <v>829</v>
      </c>
      <c r="C30" s="821">
        <v>1</v>
      </c>
      <c r="D30" s="839" t="s">
        <v>701</v>
      </c>
      <c r="E30" s="709"/>
      <c r="F30" s="710"/>
      <c r="G30" s="710"/>
      <c r="H30" s="710"/>
      <c r="I30" s="710"/>
      <c r="J30" s="710"/>
      <c r="K30" s="711"/>
    </row>
    <row r="31" spans="1:11" x14ac:dyDescent="0.25">
      <c r="A31" s="22" t="s">
        <v>821</v>
      </c>
      <c r="B31" s="844" t="s">
        <v>830</v>
      </c>
      <c r="C31" s="821">
        <v>2</v>
      </c>
      <c r="D31" s="839" t="s">
        <v>701</v>
      </c>
      <c r="E31" s="709"/>
      <c r="F31" s="710"/>
      <c r="G31" s="710"/>
      <c r="H31" s="710"/>
      <c r="I31" s="710"/>
      <c r="J31" s="710"/>
      <c r="K31" s="711"/>
    </row>
    <row r="32" spans="1:11" x14ac:dyDescent="0.25">
      <c r="A32" s="22" t="s">
        <v>822</v>
      </c>
      <c r="B32" s="844" t="s">
        <v>831</v>
      </c>
      <c r="C32" s="821">
        <v>1</v>
      </c>
      <c r="D32" s="839" t="s">
        <v>701</v>
      </c>
      <c r="E32" s="709"/>
      <c r="F32" s="710"/>
      <c r="G32" s="710"/>
      <c r="H32" s="710"/>
      <c r="I32" s="710"/>
      <c r="J32" s="710"/>
      <c r="K32" s="711"/>
    </row>
    <row r="33" spans="1:11" x14ac:dyDescent="0.25">
      <c r="A33" s="22" t="s">
        <v>823</v>
      </c>
      <c r="B33" s="844" t="s">
        <v>832</v>
      </c>
      <c r="C33" s="821">
        <v>1</v>
      </c>
      <c r="D33" s="839" t="s">
        <v>701</v>
      </c>
      <c r="E33" s="709"/>
      <c r="F33" s="710"/>
      <c r="G33" s="710"/>
      <c r="H33" s="710"/>
      <c r="I33" s="710"/>
      <c r="J33" s="710"/>
      <c r="K33" s="711"/>
    </row>
    <row r="34" spans="1:11" x14ac:dyDescent="0.25">
      <c r="A34" s="22" t="s">
        <v>826</v>
      </c>
      <c r="B34" s="844" t="s">
        <v>833</v>
      </c>
      <c r="C34" s="821">
        <v>1</v>
      </c>
      <c r="D34" s="839" t="s">
        <v>701</v>
      </c>
      <c r="E34" s="709"/>
      <c r="F34" s="710"/>
      <c r="G34" s="710"/>
      <c r="H34" s="710"/>
      <c r="I34" s="710"/>
      <c r="J34" s="710"/>
      <c r="K34" s="711"/>
    </row>
    <row r="35" spans="1:11" x14ac:dyDescent="0.25">
      <c r="A35" s="22" t="s">
        <v>827</v>
      </c>
      <c r="B35" s="844" t="s">
        <v>834</v>
      </c>
      <c r="C35" s="821">
        <v>1</v>
      </c>
      <c r="D35" s="839" t="s">
        <v>701</v>
      </c>
      <c r="E35" s="709"/>
      <c r="F35" s="710"/>
      <c r="G35" s="710"/>
      <c r="H35" s="710"/>
      <c r="I35" s="710"/>
      <c r="J35" s="710"/>
      <c r="K35" s="711"/>
    </row>
    <row r="36" spans="1:11" x14ac:dyDescent="0.25">
      <c r="A36" s="22" t="s">
        <v>828</v>
      </c>
      <c r="B36" s="844" t="s">
        <v>835</v>
      </c>
      <c r="C36" s="821">
        <v>1</v>
      </c>
      <c r="D36" s="839" t="s">
        <v>701</v>
      </c>
      <c r="E36" s="683"/>
      <c r="F36" s="684"/>
      <c r="G36" s="684"/>
      <c r="H36" s="684"/>
      <c r="I36" s="684"/>
      <c r="J36" s="684"/>
      <c r="K36" s="685"/>
    </row>
    <row r="37" spans="1:11" x14ac:dyDescent="0.25">
      <c r="A37" s="704"/>
      <c r="B37" s="705"/>
      <c r="C37" s="705"/>
      <c r="D37" s="705"/>
      <c r="E37" s="705"/>
      <c r="F37" s="705"/>
      <c r="G37" s="705"/>
      <c r="H37" s="705"/>
      <c r="I37" s="705"/>
      <c r="J37" s="705"/>
      <c r="K37" s="706"/>
    </row>
    <row r="38" spans="1:11" x14ac:dyDescent="0.25">
      <c r="A38" s="512">
        <v>2.2999999999999998</v>
      </c>
      <c r="B38" s="845" t="s">
        <v>836</v>
      </c>
      <c r="C38" s="707"/>
      <c r="D38" s="708"/>
      <c r="E38" s="509">
        <v>1</v>
      </c>
      <c r="F38" s="509" t="s">
        <v>30</v>
      </c>
      <c r="G38" s="511"/>
      <c r="H38" s="511"/>
      <c r="I38" s="511"/>
      <c r="J38" s="511"/>
      <c r="K38" s="511"/>
    </row>
    <row r="39" spans="1:11" x14ac:dyDescent="0.25">
      <c r="A39" s="513" t="s">
        <v>837</v>
      </c>
      <c r="B39" s="846" t="s">
        <v>844</v>
      </c>
      <c r="C39" s="822">
        <v>5</v>
      </c>
      <c r="D39" s="822" t="s">
        <v>701</v>
      </c>
      <c r="E39" s="712"/>
      <c r="F39" s="713"/>
      <c r="G39" s="713"/>
      <c r="H39" s="713"/>
      <c r="I39" s="713"/>
      <c r="J39" s="713"/>
      <c r="K39" s="714"/>
    </row>
    <row r="40" spans="1:11" x14ac:dyDescent="0.25">
      <c r="A40" s="513" t="s">
        <v>838</v>
      </c>
      <c r="B40" s="847" t="s">
        <v>825</v>
      </c>
      <c r="C40" s="822">
        <v>5</v>
      </c>
      <c r="D40" s="822" t="s">
        <v>701</v>
      </c>
      <c r="E40" s="715"/>
      <c r="F40" s="716"/>
      <c r="G40" s="716"/>
      <c r="H40" s="716"/>
      <c r="I40" s="716"/>
      <c r="J40" s="716"/>
      <c r="K40" s="717"/>
    </row>
    <row r="41" spans="1:11" x14ac:dyDescent="0.25">
      <c r="A41" s="513" t="s">
        <v>839</v>
      </c>
      <c r="B41" s="848" t="s">
        <v>845</v>
      </c>
      <c r="C41" s="822">
        <v>5</v>
      </c>
      <c r="D41" s="822" t="s">
        <v>701</v>
      </c>
      <c r="E41" s="715"/>
      <c r="F41" s="716"/>
      <c r="G41" s="716"/>
      <c r="H41" s="716"/>
      <c r="I41" s="716"/>
      <c r="J41" s="716"/>
      <c r="K41" s="717"/>
    </row>
    <row r="42" spans="1:11" x14ac:dyDescent="0.25">
      <c r="A42" s="514" t="s">
        <v>840</v>
      </c>
      <c r="B42" s="849" t="s">
        <v>846</v>
      </c>
      <c r="C42" s="822">
        <v>5</v>
      </c>
      <c r="D42" s="822" t="s">
        <v>701</v>
      </c>
      <c r="E42" s="715"/>
      <c r="F42" s="716"/>
      <c r="G42" s="716"/>
      <c r="H42" s="716"/>
      <c r="I42" s="716"/>
      <c r="J42" s="716"/>
      <c r="K42" s="717"/>
    </row>
    <row r="43" spans="1:11" s="33" customFormat="1" x14ac:dyDescent="0.25">
      <c r="A43" s="513" t="s">
        <v>841</v>
      </c>
      <c r="B43" s="847" t="s">
        <v>847</v>
      </c>
      <c r="C43" s="822">
        <v>5</v>
      </c>
      <c r="D43" s="822" t="s">
        <v>701</v>
      </c>
      <c r="E43" s="715"/>
      <c r="F43" s="716"/>
      <c r="G43" s="716"/>
      <c r="H43" s="716"/>
      <c r="I43" s="716"/>
      <c r="J43" s="716"/>
      <c r="K43" s="717"/>
    </row>
    <row r="44" spans="1:11" x14ac:dyDescent="0.25">
      <c r="A44" s="515" t="s">
        <v>842</v>
      </c>
      <c r="B44" s="850" t="s">
        <v>848</v>
      </c>
      <c r="C44" s="822">
        <v>5</v>
      </c>
      <c r="D44" s="822" t="s">
        <v>701</v>
      </c>
      <c r="E44" s="715"/>
      <c r="F44" s="716"/>
      <c r="G44" s="716"/>
      <c r="H44" s="716"/>
      <c r="I44" s="716"/>
      <c r="J44" s="716"/>
      <c r="K44" s="717"/>
    </row>
    <row r="45" spans="1:11" ht="15" customHeight="1" x14ac:dyDescent="0.25">
      <c r="A45" s="517" t="s">
        <v>843</v>
      </c>
      <c r="B45" s="849" t="s">
        <v>849</v>
      </c>
      <c r="C45" s="823">
        <v>5</v>
      </c>
      <c r="D45" s="823" t="s">
        <v>701</v>
      </c>
      <c r="E45" s="715"/>
      <c r="F45" s="716"/>
      <c r="G45" s="716"/>
      <c r="H45" s="716"/>
      <c r="I45" s="716"/>
      <c r="J45" s="716"/>
      <c r="K45" s="717"/>
    </row>
    <row r="46" spans="1:11" s="33" customFormat="1" x14ac:dyDescent="0.25">
      <c r="A46" s="633"/>
      <c r="B46" s="633"/>
      <c r="C46" s="633"/>
      <c r="D46" s="633"/>
      <c r="E46" s="633"/>
      <c r="F46" s="633"/>
      <c r="G46" s="633"/>
      <c r="H46" s="633"/>
      <c r="I46" s="633"/>
      <c r="J46" s="633"/>
      <c r="K46" s="633"/>
    </row>
    <row r="47" spans="1:11" s="33" customFormat="1" x14ac:dyDescent="0.25">
      <c r="A47" s="512">
        <v>2.4</v>
      </c>
      <c r="B47" s="809" t="s">
        <v>850</v>
      </c>
      <c r="C47" s="718"/>
      <c r="D47" s="719"/>
      <c r="E47" s="509">
        <v>1</v>
      </c>
      <c r="F47" s="509" t="s">
        <v>30</v>
      </c>
      <c r="G47" s="516"/>
      <c r="H47" s="516"/>
      <c r="I47" s="516"/>
      <c r="J47" s="516"/>
      <c r="K47" s="17"/>
    </row>
    <row r="48" spans="1:11" x14ac:dyDescent="0.25">
      <c r="A48" s="528" t="s">
        <v>851</v>
      </c>
      <c r="B48" s="850" t="s">
        <v>854</v>
      </c>
      <c r="C48" s="822">
        <v>16</v>
      </c>
      <c r="D48" s="822" t="s">
        <v>701</v>
      </c>
      <c r="E48" s="720"/>
      <c r="F48" s="721"/>
      <c r="G48" s="721"/>
      <c r="H48" s="721"/>
      <c r="I48" s="721"/>
      <c r="J48" s="721"/>
      <c r="K48" s="722"/>
    </row>
    <row r="49" spans="1:11" ht="30" x14ac:dyDescent="0.25">
      <c r="A49" s="528" t="s">
        <v>852</v>
      </c>
      <c r="B49" s="844" t="s">
        <v>855</v>
      </c>
      <c r="C49" s="824">
        <v>4</v>
      </c>
      <c r="D49" s="822" t="s">
        <v>701</v>
      </c>
      <c r="E49" s="723"/>
      <c r="F49" s="724"/>
      <c r="G49" s="724"/>
      <c r="H49" s="724"/>
      <c r="I49" s="724"/>
      <c r="J49" s="724"/>
      <c r="K49" s="725"/>
    </row>
    <row r="50" spans="1:11" ht="45" x14ac:dyDescent="0.25">
      <c r="A50" s="528" t="s">
        <v>853</v>
      </c>
      <c r="B50" s="851" t="s">
        <v>856</v>
      </c>
      <c r="C50" s="825">
        <v>16</v>
      </c>
      <c r="D50" s="822" t="s">
        <v>37</v>
      </c>
      <c r="E50" s="726"/>
      <c r="F50" s="727"/>
      <c r="G50" s="727"/>
      <c r="H50" s="727"/>
      <c r="I50" s="727"/>
      <c r="J50" s="727"/>
      <c r="K50" s="728"/>
    </row>
    <row r="51" spans="1:11" ht="15" customHeight="1" x14ac:dyDescent="0.25">
      <c r="A51" s="729"/>
      <c r="B51" s="729"/>
      <c r="C51" s="729"/>
      <c r="D51" s="729"/>
      <c r="E51" s="729"/>
      <c r="F51" s="729"/>
      <c r="G51" s="729"/>
      <c r="H51" s="729"/>
      <c r="I51" s="729"/>
      <c r="J51" s="729"/>
      <c r="K51" s="729"/>
    </row>
    <row r="52" spans="1:11" s="33" customFormat="1" x14ac:dyDescent="0.25">
      <c r="A52" s="512">
        <v>2.5</v>
      </c>
      <c r="B52" s="809" t="s">
        <v>857</v>
      </c>
      <c r="C52" s="718"/>
      <c r="D52" s="719"/>
      <c r="E52" s="509">
        <v>1</v>
      </c>
      <c r="F52" s="509" t="s">
        <v>30</v>
      </c>
      <c r="G52" s="516"/>
      <c r="H52" s="516"/>
      <c r="I52" s="516"/>
      <c r="J52" s="516"/>
      <c r="K52" s="17"/>
    </row>
    <row r="53" spans="1:11" x14ac:dyDescent="0.25">
      <c r="A53" s="529" t="s">
        <v>858</v>
      </c>
      <c r="B53" s="852" t="s">
        <v>847</v>
      </c>
      <c r="C53" s="826">
        <v>5</v>
      </c>
      <c r="D53" s="822" t="s">
        <v>701</v>
      </c>
      <c r="E53" s="720"/>
      <c r="F53" s="721"/>
      <c r="G53" s="721"/>
      <c r="H53" s="721"/>
      <c r="I53" s="721"/>
      <c r="J53" s="721"/>
      <c r="K53" s="722"/>
    </row>
    <row r="54" spans="1:11" s="33" customFormat="1" x14ac:dyDescent="0.25">
      <c r="A54" s="22" t="s">
        <v>859</v>
      </c>
      <c r="B54" s="851" t="s">
        <v>846</v>
      </c>
      <c r="C54" s="824">
        <v>5</v>
      </c>
      <c r="D54" s="822" t="s">
        <v>701</v>
      </c>
      <c r="E54" s="726"/>
      <c r="F54" s="727"/>
      <c r="G54" s="727"/>
      <c r="H54" s="727"/>
      <c r="I54" s="727"/>
      <c r="J54" s="727"/>
      <c r="K54" s="728"/>
    </row>
    <row r="55" spans="1:11" x14ac:dyDescent="0.25">
      <c r="A55" s="730"/>
      <c r="B55" s="731"/>
      <c r="C55" s="731"/>
      <c r="D55" s="731"/>
      <c r="E55" s="731"/>
      <c r="F55" s="731"/>
      <c r="G55" s="731"/>
      <c r="H55" s="731"/>
      <c r="I55" s="731"/>
      <c r="J55" s="731"/>
      <c r="K55" s="732"/>
    </row>
    <row r="56" spans="1:11" x14ac:dyDescent="0.25">
      <c r="A56" s="512">
        <v>2.6</v>
      </c>
      <c r="B56" s="809" t="s">
        <v>860</v>
      </c>
      <c r="C56" s="611"/>
      <c r="D56" s="612"/>
      <c r="E56" s="13">
        <v>1</v>
      </c>
      <c r="F56" s="21" t="s">
        <v>30</v>
      </c>
      <c r="G56" s="20"/>
      <c r="H56" s="20"/>
      <c r="I56" s="20"/>
      <c r="J56" s="20"/>
      <c r="K56" s="20"/>
    </row>
    <row r="57" spans="1:11" ht="30" x14ac:dyDescent="0.25">
      <c r="A57" s="12" t="s">
        <v>861</v>
      </c>
      <c r="B57" s="853" t="s">
        <v>871</v>
      </c>
      <c r="C57" s="827">
        <v>42</v>
      </c>
      <c r="D57" s="827" t="s">
        <v>701</v>
      </c>
      <c r="E57" s="736"/>
      <c r="F57" s="737"/>
      <c r="G57" s="737"/>
      <c r="H57" s="737"/>
      <c r="I57" s="737"/>
      <c r="J57" s="737"/>
      <c r="K57" s="738"/>
    </row>
    <row r="58" spans="1:11" x14ac:dyDescent="0.25">
      <c r="A58" s="12" t="s">
        <v>862</v>
      </c>
      <c r="B58" s="854" t="s">
        <v>872</v>
      </c>
      <c r="C58" s="824">
        <v>125</v>
      </c>
      <c r="D58" s="827" t="s">
        <v>701</v>
      </c>
      <c r="E58" s="739"/>
      <c r="F58" s="740"/>
      <c r="G58" s="740"/>
      <c r="H58" s="740"/>
      <c r="I58" s="740"/>
      <c r="J58" s="740"/>
      <c r="K58" s="741"/>
    </row>
    <row r="59" spans="1:11" ht="30" x14ac:dyDescent="0.25">
      <c r="A59" s="12" t="s">
        <v>863</v>
      </c>
      <c r="B59" s="853" t="s">
        <v>873</v>
      </c>
      <c r="C59" s="816">
        <v>5</v>
      </c>
      <c r="D59" s="827" t="s">
        <v>701</v>
      </c>
      <c r="E59" s="739"/>
      <c r="F59" s="740"/>
      <c r="G59" s="740"/>
      <c r="H59" s="740"/>
      <c r="I59" s="740"/>
      <c r="J59" s="740"/>
      <c r="K59" s="741"/>
    </row>
    <row r="60" spans="1:11" ht="30" x14ac:dyDescent="0.25">
      <c r="A60" s="12" t="s">
        <v>864</v>
      </c>
      <c r="B60" s="853" t="s">
        <v>874</v>
      </c>
      <c r="C60" s="816">
        <v>5</v>
      </c>
      <c r="D60" s="827" t="s">
        <v>701</v>
      </c>
      <c r="E60" s="739"/>
      <c r="F60" s="740"/>
      <c r="G60" s="740"/>
      <c r="H60" s="740"/>
      <c r="I60" s="740"/>
      <c r="J60" s="740"/>
      <c r="K60" s="741"/>
    </row>
    <row r="61" spans="1:11" ht="30" x14ac:dyDescent="0.25">
      <c r="A61" s="12" t="s">
        <v>865</v>
      </c>
      <c r="B61" s="853" t="s">
        <v>875</v>
      </c>
      <c r="C61" s="816">
        <v>19</v>
      </c>
      <c r="D61" s="827" t="s">
        <v>701</v>
      </c>
      <c r="E61" s="739"/>
      <c r="F61" s="740"/>
      <c r="G61" s="740"/>
      <c r="H61" s="740"/>
      <c r="I61" s="740"/>
      <c r="J61" s="740"/>
      <c r="K61" s="741"/>
    </row>
    <row r="62" spans="1:11" ht="30" x14ac:dyDescent="0.25">
      <c r="A62" s="12" t="s">
        <v>866</v>
      </c>
      <c r="B62" s="853" t="s">
        <v>876</v>
      </c>
      <c r="C62" s="816">
        <v>33</v>
      </c>
      <c r="D62" s="827" t="s">
        <v>701</v>
      </c>
      <c r="E62" s="739"/>
      <c r="F62" s="740"/>
      <c r="G62" s="740"/>
      <c r="H62" s="740"/>
      <c r="I62" s="740"/>
      <c r="J62" s="740"/>
      <c r="K62" s="741"/>
    </row>
    <row r="63" spans="1:11" ht="30" x14ac:dyDescent="0.25">
      <c r="A63" s="12" t="s">
        <v>867</v>
      </c>
      <c r="B63" s="853" t="s">
        <v>877</v>
      </c>
      <c r="C63" s="816">
        <v>14</v>
      </c>
      <c r="D63" s="827" t="s">
        <v>701</v>
      </c>
      <c r="E63" s="739"/>
      <c r="F63" s="740"/>
      <c r="G63" s="740"/>
      <c r="H63" s="740"/>
      <c r="I63" s="740"/>
      <c r="J63" s="740"/>
      <c r="K63" s="741"/>
    </row>
    <row r="64" spans="1:11" ht="40.5" customHeight="1" x14ac:dyDescent="0.25">
      <c r="A64" s="12" t="s">
        <v>868</v>
      </c>
      <c r="B64" s="853" t="s">
        <v>878</v>
      </c>
      <c r="C64" s="827">
        <v>1</v>
      </c>
      <c r="D64" s="827" t="s">
        <v>30</v>
      </c>
      <c r="E64" s="739"/>
      <c r="F64" s="740"/>
      <c r="G64" s="740"/>
      <c r="H64" s="740"/>
      <c r="I64" s="740"/>
      <c r="J64" s="740"/>
      <c r="K64" s="741"/>
    </row>
    <row r="65" spans="1:11" x14ac:dyDescent="0.25">
      <c r="A65" s="12" t="s">
        <v>869</v>
      </c>
      <c r="B65" s="847" t="s">
        <v>879</v>
      </c>
      <c r="C65" s="822">
        <v>1</v>
      </c>
      <c r="D65" s="827" t="s">
        <v>30</v>
      </c>
      <c r="E65" s="739"/>
      <c r="F65" s="740"/>
      <c r="G65" s="740"/>
      <c r="H65" s="740"/>
      <c r="I65" s="740"/>
      <c r="J65" s="740"/>
      <c r="K65" s="741"/>
    </row>
    <row r="66" spans="1:11" ht="30" x14ac:dyDescent="0.25">
      <c r="A66" s="12" t="s">
        <v>870</v>
      </c>
      <c r="B66" s="844" t="s">
        <v>880</v>
      </c>
      <c r="C66" s="824">
        <v>1</v>
      </c>
      <c r="D66" s="827" t="s">
        <v>30</v>
      </c>
      <c r="E66" s="742"/>
      <c r="F66" s="743"/>
      <c r="G66" s="743"/>
      <c r="H66" s="743"/>
      <c r="I66" s="743"/>
      <c r="J66" s="743"/>
      <c r="K66" s="744"/>
    </row>
    <row r="67" spans="1:11" x14ac:dyDescent="0.25">
      <c r="A67" s="733"/>
      <c r="B67" s="734"/>
      <c r="C67" s="734"/>
      <c r="D67" s="734"/>
      <c r="E67" s="734"/>
      <c r="F67" s="734"/>
      <c r="G67" s="734"/>
      <c r="H67" s="734"/>
      <c r="I67" s="734"/>
      <c r="J67" s="734"/>
      <c r="K67" s="735"/>
    </row>
    <row r="68" spans="1:11" x14ac:dyDescent="0.25">
      <c r="A68" s="512">
        <v>2.7</v>
      </c>
      <c r="B68" s="809" t="s">
        <v>881</v>
      </c>
      <c r="C68" s="611"/>
      <c r="D68" s="612"/>
      <c r="E68" s="13">
        <v>1</v>
      </c>
      <c r="F68" s="21" t="s">
        <v>30</v>
      </c>
      <c r="G68" s="20"/>
      <c r="H68" s="20"/>
      <c r="I68" s="20"/>
      <c r="J68" s="20"/>
      <c r="K68" s="20"/>
    </row>
    <row r="69" spans="1:11" ht="30" x14ac:dyDescent="0.25">
      <c r="A69" s="12" t="s">
        <v>882</v>
      </c>
      <c r="B69" s="853" t="s">
        <v>884</v>
      </c>
      <c r="C69" s="827">
        <v>12</v>
      </c>
      <c r="D69" s="827" t="s">
        <v>701</v>
      </c>
      <c r="E69" s="695"/>
      <c r="F69" s="696"/>
      <c r="G69" s="696"/>
      <c r="H69" s="696"/>
      <c r="I69" s="696"/>
      <c r="J69" s="696"/>
      <c r="K69" s="697"/>
    </row>
    <row r="70" spans="1:11" ht="45" x14ac:dyDescent="0.25">
      <c r="A70" s="12" t="s">
        <v>883</v>
      </c>
      <c r="B70" s="853" t="s">
        <v>856</v>
      </c>
      <c r="C70" s="824">
        <v>20</v>
      </c>
      <c r="D70" s="824" t="s">
        <v>37</v>
      </c>
      <c r="E70" s="698"/>
      <c r="F70" s="699"/>
      <c r="G70" s="699"/>
      <c r="H70" s="699"/>
      <c r="I70" s="699"/>
      <c r="J70" s="699"/>
      <c r="K70" s="700"/>
    </row>
    <row r="71" spans="1:11" ht="30" x14ac:dyDescent="0.25">
      <c r="A71" s="12" t="s">
        <v>977</v>
      </c>
      <c r="B71" s="815" t="s">
        <v>855</v>
      </c>
      <c r="C71" s="816">
        <v>1</v>
      </c>
      <c r="D71" s="827" t="s">
        <v>701</v>
      </c>
      <c r="E71" s="701"/>
      <c r="F71" s="702"/>
      <c r="G71" s="702"/>
      <c r="H71" s="702"/>
      <c r="I71" s="702"/>
      <c r="J71" s="702"/>
      <c r="K71" s="703"/>
    </row>
    <row r="72" spans="1:11" x14ac:dyDescent="0.25">
      <c r="A72" s="633"/>
      <c r="B72" s="633"/>
      <c r="C72" s="633"/>
      <c r="D72" s="633"/>
      <c r="E72" s="633"/>
      <c r="F72" s="633"/>
      <c r="G72" s="633"/>
      <c r="H72" s="633"/>
      <c r="I72" s="633"/>
      <c r="J72" s="633"/>
      <c r="K72" s="633"/>
    </row>
    <row r="73" spans="1:11" s="216" customFormat="1" x14ac:dyDescent="0.25">
      <c r="A73" s="519">
        <v>3</v>
      </c>
      <c r="B73" s="862" t="s">
        <v>32</v>
      </c>
      <c r="C73" s="863"/>
      <c r="D73" s="863"/>
      <c r="E73" s="863"/>
      <c r="F73" s="863"/>
      <c r="G73" s="863"/>
      <c r="H73" s="863"/>
      <c r="I73" s="863"/>
      <c r="J73" s="863"/>
      <c r="K73" s="864"/>
    </row>
    <row r="74" spans="1:11" s="33" customFormat="1" x14ac:dyDescent="0.25">
      <c r="A74" s="24">
        <v>3.1</v>
      </c>
      <c r="B74" s="807" t="s">
        <v>885</v>
      </c>
      <c r="C74" s="649"/>
      <c r="D74" s="650"/>
      <c r="E74" s="521">
        <v>1</v>
      </c>
      <c r="F74" s="522" t="s">
        <v>30</v>
      </c>
      <c r="G74" s="523"/>
      <c r="H74" s="523"/>
      <c r="I74" s="523"/>
      <c r="J74" s="523"/>
      <c r="K74" s="523"/>
    </row>
    <row r="75" spans="1:11" x14ac:dyDescent="0.25">
      <c r="A75" s="520" t="s">
        <v>886</v>
      </c>
      <c r="B75" s="855" t="s">
        <v>887</v>
      </c>
      <c r="C75" s="828">
        <v>1167.94</v>
      </c>
      <c r="D75" s="828" t="s">
        <v>974</v>
      </c>
      <c r="E75" s="640"/>
      <c r="F75" s="641"/>
      <c r="G75" s="641"/>
      <c r="H75" s="641"/>
      <c r="I75" s="641"/>
      <c r="J75" s="641"/>
      <c r="K75" s="642"/>
    </row>
    <row r="76" spans="1:11" x14ac:dyDescent="0.25">
      <c r="A76" s="25" t="s">
        <v>888</v>
      </c>
      <c r="B76" s="848" t="s">
        <v>889</v>
      </c>
      <c r="C76" s="828">
        <v>70.41</v>
      </c>
      <c r="D76" s="828" t="s">
        <v>974</v>
      </c>
      <c r="E76" s="643"/>
      <c r="F76" s="644"/>
      <c r="G76" s="644"/>
      <c r="H76" s="644"/>
      <c r="I76" s="644"/>
      <c r="J76" s="644"/>
      <c r="K76" s="645"/>
    </row>
    <row r="77" spans="1:11" x14ac:dyDescent="0.25">
      <c r="A77" s="25" t="s">
        <v>890</v>
      </c>
      <c r="B77" s="848" t="s">
        <v>891</v>
      </c>
      <c r="C77" s="611"/>
      <c r="D77" s="612"/>
      <c r="E77" s="643"/>
      <c r="F77" s="644"/>
      <c r="G77" s="644"/>
      <c r="H77" s="644"/>
      <c r="I77" s="644"/>
      <c r="J77" s="644"/>
      <c r="K77" s="645"/>
    </row>
    <row r="78" spans="1:11" x14ac:dyDescent="0.25">
      <c r="A78" s="25" t="s">
        <v>892</v>
      </c>
      <c r="B78" s="848" t="s">
        <v>893</v>
      </c>
      <c r="C78" s="828">
        <v>3227.4660000000003</v>
      </c>
      <c r="D78" s="828" t="s">
        <v>975</v>
      </c>
      <c r="E78" s="643"/>
      <c r="F78" s="644"/>
      <c r="G78" s="644"/>
      <c r="H78" s="644"/>
      <c r="I78" s="644"/>
      <c r="J78" s="644"/>
      <c r="K78" s="645"/>
    </row>
    <row r="79" spans="1:11" x14ac:dyDescent="0.25">
      <c r="A79" s="25" t="s">
        <v>894</v>
      </c>
      <c r="B79" s="848" t="s">
        <v>895</v>
      </c>
      <c r="C79" s="828">
        <v>1083.5132000000003</v>
      </c>
      <c r="D79" s="828" t="s">
        <v>975</v>
      </c>
      <c r="E79" s="643"/>
      <c r="F79" s="644"/>
      <c r="G79" s="644"/>
      <c r="H79" s="644"/>
      <c r="I79" s="644"/>
      <c r="J79" s="644"/>
      <c r="K79" s="645"/>
    </row>
    <row r="80" spans="1:11" x14ac:dyDescent="0.25">
      <c r="A80" s="25" t="s">
        <v>896</v>
      </c>
      <c r="B80" s="848" t="s">
        <v>897</v>
      </c>
      <c r="C80" s="828">
        <v>335.27780000000001</v>
      </c>
      <c r="D80" s="828" t="s">
        <v>975</v>
      </c>
      <c r="E80" s="643"/>
      <c r="F80" s="644"/>
      <c r="G80" s="644"/>
      <c r="H80" s="644"/>
      <c r="I80" s="644"/>
      <c r="J80" s="644"/>
      <c r="K80" s="645"/>
    </row>
    <row r="81" spans="1:11" x14ac:dyDescent="0.25">
      <c r="A81" s="25" t="s">
        <v>898</v>
      </c>
      <c r="B81" s="848" t="s">
        <v>899</v>
      </c>
      <c r="C81" s="828">
        <v>78</v>
      </c>
      <c r="D81" s="828" t="s">
        <v>975</v>
      </c>
      <c r="E81" s="643"/>
      <c r="F81" s="644"/>
      <c r="G81" s="644"/>
      <c r="H81" s="644"/>
      <c r="I81" s="644"/>
      <c r="J81" s="644"/>
      <c r="K81" s="645"/>
    </row>
    <row r="82" spans="1:11" x14ac:dyDescent="0.25">
      <c r="A82" s="25" t="s">
        <v>900</v>
      </c>
      <c r="B82" s="856" t="s">
        <v>901</v>
      </c>
      <c r="C82" s="828">
        <v>9</v>
      </c>
      <c r="D82" s="828" t="s">
        <v>42</v>
      </c>
      <c r="E82" s="646"/>
      <c r="F82" s="647"/>
      <c r="G82" s="647"/>
      <c r="H82" s="647"/>
      <c r="I82" s="647"/>
      <c r="J82" s="647"/>
      <c r="K82" s="648"/>
    </row>
    <row r="83" spans="1:11" x14ac:dyDescent="0.25">
      <c r="A83" s="25"/>
      <c r="B83" s="634"/>
      <c r="C83" s="635"/>
      <c r="D83" s="635"/>
      <c r="E83" s="635"/>
      <c r="F83" s="635"/>
      <c r="G83" s="635"/>
      <c r="H83" s="635"/>
      <c r="I83" s="635"/>
      <c r="J83" s="635"/>
      <c r="K83" s="636"/>
    </row>
    <row r="84" spans="1:11" x14ac:dyDescent="0.25">
      <c r="A84" s="530">
        <v>3.2</v>
      </c>
      <c r="B84" s="537" t="s">
        <v>902</v>
      </c>
      <c r="C84" s="611"/>
      <c r="D84" s="612"/>
      <c r="E84" s="23">
        <v>1</v>
      </c>
      <c r="F84" s="21" t="s">
        <v>30</v>
      </c>
      <c r="G84" s="20"/>
      <c r="H84" s="20"/>
      <c r="I84" s="20"/>
      <c r="J84" s="20"/>
      <c r="K84" s="20"/>
    </row>
    <row r="85" spans="1:11" x14ac:dyDescent="0.25">
      <c r="A85" s="531" t="s">
        <v>903</v>
      </c>
      <c r="B85" s="814" t="s">
        <v>904</v>
      </c>
      <c r="C85" s="829">
        <v>5</v>
      </c>
      <c r="D85" s="831" t="s">
        <v>42</v>
      </c>
      <c r="E85" s="640"/>
      <c r="F85" s="641"/>
      <c r="G85" s="641"/>
      <c r="H85" s="641"/>
      <c r="I85" s="641"/>
      <c r="J85" s="641"/>
      <c r="K85" s="642"/>
    </row>
    <row r="86" spans="1:11" x14ac:dyDescent="0.25">
      <c r="A86" s="531" t="s">
        <v>905</v>
      </c>
      <c r="B86" s="814" t="s">
        <v>906</v>
      </c>
      <c r="C86" s="829">
        <v>10</v>
      </c>
      <c r="D86" s="831" t="s">
        <v>42</v>
      </c>
      <c r="E86" s="643"/>
      <c r="F86" s="644"/>
      <c r="G86" s="644"/>
      <c r="H86" s="644"/>
      <c r="I86" s="644"/>
      <c r="J86" s="644"/>
      <c r="K86" s="645"/>
    </row>
    <row r="87" spans="1:11" x14ac:dyDescent="0.25">
      <c r="A87" s="531" t="s">
        <v>907</v>
      </c>
      <c r="B87" s="814" t="s">
        <v>908</v>
      </c>
      <c r="C87" s="829">
        <v>4</v>
      </c>
      <c r="D87" s="831" t="s">
        <v>42</v>
      </c>
      <c r="E87" s="643"/>
      <c r="F87" s="644"/>
      <c r="G87" s="644"/>
      <c r="H87" s="644"/>
      <c r="I87" s="644"/>
      <c r="J87" s="644"/>
      <c r="K87" s="645"/>
    </row>
    <row r="88" spans="1:11" x14ac:dyDescent="0.25">
      <c r="A88" s="531" t="s">
        <v>907</v>
      </c>
      <c r="B88" s="814" t="s">
        <v>909</v>
      </c>
      <c r="C88" s="829">
        <v>1</v>
      </c>
      <c r="D88" s="831" t="s">
        <v>42</v>
      </c>
      <c r="E88" s="643"/>
      <c r="F88" s="644"/>
      <c r="G88" s="644"/>
      <c r="H88" s="644"/>
      <c r="I88" s="644"/>
      <c r="J88" s="644"/>
      <c r="K88" s="645"/>
    </row>
    <row r="89" spans="1:11" x14ac:dyDescent="0.25">
      <c r="A89" s="531" t="s">
        <v>907</v>
      </c>
      <c r="B89" s="814" t="s">
        <v>910</v>
      </c>
      <c r="C89" s="829">
        <v>2</v>
      </c>
      <c r="D89" s="831" t="s">
        <v>42</v>
      </c>
      <c r="E89" s="643"/>
      <c r="F89" s="644"/>
      <c r="G89" s="644"/>
      <c r="H89" s="644"/>
      <c r="I89" s="644"/>
      <c r="J89" s="644"/>
      <c r="K89" s="645"/>
    </row>
    <row r="90" spans="1:11" x14ac:dyDescent="0.25">
      <c r="A90" s="531" t="s">
        <v>911</v>
      </c>
      <c r="B90" s="814" t="s">
        <v>912</v>
      </c>
      <c r="C90" s="829">
        <v>1</v>
      </c>
      <c r="D90" s="831" t="s">
        <v>30</v>
      </c>
      <c r="E90" s="643"/>
      <c r="F90" s="644"/>
      <c r="G90" s="644"/>
      <c r="H90" s="644"/>
      <c r="I90" s="644"/>
      <c r="J90" s="644"/>
      <c r="K90" s="645"/>
    </row>
    <row r="91" spans="1:11" x14ac:dyDescent="0.25">
      <c r="A91" s="531" t="s">
        <v>913</v>
      </c>
      <c r="B91" s="814" t="s">
        <v>914</v>
      </c>
      <c r="C91" s="829">
        <v>1</v>
      </c>
      <c r="D91" s="831" t="s">
        <v>30</v>
      </c>
      <c r="E91" s="646"/>
      <c r="F91" s="647"/>
      <c r="G91" s="647"/>
      <c r="H91" s="647"/>
      <c r="I91" s="647"/>
      <c r="J91" s="647"/>
      <c r="K91" s="648"/>
    </row>
    <row r="92" spans="1:11" x14ac:dyDescent="0.25">
      <c r="A92" s="531"/>
      <c r="B92" s="637"/>
      <c r="C92" s="638"/>
      <c r="D92" s="638"/>
      <c r="E92" s="638"/>
      <c r="F92" s="638"/>
      <c r="G92" s="638"/>
      <c r="H92" s="638"/>
      <c r="I92" s="638"/>
      <c r="J92" s="638"/>
      <c r="K92" s="639"/>
    </row>
    <row r="93" spans="1:11" x14ac:dyDescent="0.25">
      <c r="A93" s="535">
        <v>4</v>
      </c>
      <c r="B93" s="865" t="s">
        <v>33</v>
      </c>
      <c r="C93" s="866"/>
      <c r="D93" s="866"/>
      <c r="E93" s="866"/>
      <c r="F93" s="866"/>
      <c r="G93" s="866"/>
      <c r="H93" s="866"/>
      <c r="I93" s="866"/>
      <c r="J93" s="866"/>
      <c r="K93" s="867"/>
    </row>
    <row r="94" spans="1:11" x14ac:dyDescent="0.25">
      <c r="A94" s="530">
        <v>4.0999999999999996</v>
      </c>
      <c r="B94" s="537" t="s">
        <v>915</v>
      </c>
      <c r="C94" s="830"/>
      <c r="D94" s="840"/>
      <c r="E94" s="23">
        <v>1</v>
      </c>
      <c r="F94" s="21" t="s">
        <v>30</v>
      </c>
      <c r="G94" s="20"/>
      <c r="H94" s="20"/>
      <c r="I94" s="20"/>
      <c r="J94" s="20"/>
      <c r="K94" s="20"/>
    </row>
    <row r="95" spans="1:11" ht="35.25" customHeight="1" x14ac:dyDescent="0.25">
      <c r="A95" s="531">
        <v>4.0999999999999996</v>
      </c>
      <c r="B95" s="815" t="s">
        <v>916</v>
      </c>
      <c r="C95" s="831">
        <v>46.92</v>
      </c>
      <c r="D95" s="831" t="s">
        <v>976</v>
      </c>
      <c r="E95" s="23"/>
      <c r="F95" s="21"/>
      <c r="G95" s="20"/>
      <c r="H95" s="20"/>
      <c r="I95" s="20"/>
      <c r="J95" s="20"/>
      <c r="K95" s="20"/>
    </row>
    <row r="96" spans="1:11" ht="30" x14ac:dyDescent="0.25">
      <c r="A96" s="531">
        <v>4.1999999999999993</v>
      </c>
      <c r="B96" s="815" t="s">
        <v>917</v>
      </c>
      <c r="C96" s="831">
        <v>89.42</v>
      </c>
      <c r="D96" s="831" t="s">
        <v>976</v>
      </c>
      <c r="E96" s="23"/>
      <c r="F96" s="21"/>
      <c r="G96" s="20"/>
      <c r="H96" s="20"/>
      <c r="I96" s="20"/>
      <c r="J96" s="20"/>
      <c r="K96" s="20"/>
    </row>
    <row r="97" spans="1:11" x14ac:dyDescent="0.25">
      <c r="A97" s="531"/>
      <c r="B97" s="623"/>
      <c r="C97" s="624"/>
      <c r="D97" s="624"/>
      <c r="E97" s="624"/>
      <c r="F97" s="624"/>
      <c r="G97" s="624"/>
      <c r="H97" s="624"/>
      <c r="I97" s="624"/>
      <c r="J97" s="624"/>
      <c r="K97" s="625"/>
    </row>
    <row r="98" spans="1:11" x14ac:dyDescent="0.25">
      <c r="A98" s="530">
        <v>4.2</v>
      </c>
      <c r="B98" s="538" t="s">
        <v>918</v>
      </c>
      <c r="C98" s="651"/>
      <c r="D98" s="651"/>
      <c r="E98" s="23">
        <v>1</v>
      </c>
      <c r="F98" s="21" t="s">
        <v>30</v>
      </c>
      <c r="G98" s="518"/>
      <c r="H98" s="518"/>
      <c r="I98" s="518"/>
      <c r="J98" s="518"/>
      <c r="K98" s="518"/>
    </row>
    <row r="99" spans="1:11" x14ac:dyDescent="0.25">
      <c r="A99" s="531" t="s">
        <v>35</v>
      </c>
      <c r="B99" s="851" t="s">
        <v>919</v>
      </c>
      <c r="C99" s="832">
        <v>34</v>
      </c>
      <c r="D99" s="816" t="s">
        <v>102</v>
      </c>
      <c r="E99" s="627"/>
      <c r="F99" s="628"/>
      <c r="G99" s="628"/>
      <c r="H99" s="628"/>
      <c r="I99" s="628"/>
      <c r="J99" s="628"/>
      <c r="K99" s="629"/>
    </row>
    <row r="100" spans="1:11" x14ac:dyDescent="0.25">
      <c r="A100" s="531" t="s">
        <v>36</v>
      </c>
      <c r="B100" s="851" t="s">
        <v>920</v>
      </c>
      <c r="C100" s="832">
        <v>9</v>
      </c>
      <c r="D100" s="816" t="s">
        <v>102</v>
      </c>
      <c r="E100" s="652"/>
      <c r="F100" s="653"/>
      <c r="G100" s="653"/>
      <c r="H100" s="653"/>
      <c r="I100" s="653"/>
      <c r="J100" s="653"/>
      <c r="K100" s="654"/>
    </row>
    <row r="101" spans="1:11" x14ac:dyDescent="0.25">
      <c r="A101" s="531" t="s">
        <v>921</v>
      </c>
      <c r="B101" s="851" t="s">
        <v>922</v>
      </c>
      <c r="C101" s="832">
        <v>3</v>
      </c>
      <c r="D101" s="816" t="s">
        <v>102</v>
      </c>
      <c r="E101" s="652"/>
      <c r="F101" s="653"/>
      <c r="G101" s="653"/>
      <c r="H101" s="653"/>
      <c r="I101" s="653"/>
      <c r="J101" s="653"/>
      <c r="K101" s="654"/>
    </row>
    <row r="102" spans="1:11" ht="30" x14ac:dyDescent="0.25">
      <c r="A102" s="532" t="s">
        <v>923</v>
      </c>
      <c r="B102" s="851" t="s">
        <v>924</v>
      </c>
      <c r="C102" s="832">
        <v>34</v>
      </c>
      <c r="D102" s="816" t="s">
        <v>976</v>
      </c>
      <c r="E102" s="652"/>
      <c r="F102" s="653"/>
      <c r="G102" s="653"/>
      <c r="H102" s="653"/>
      <c r="I102" s="653"/>
      <c r="J102" s="653"/>
      <c r="K102" s="654"/>
    </row>
    <row r="103" spans="1:11" x14ac:dyDescent="0.25">
      <c r="A103" s="531" t="s">
        <v>925</v>
      </c>
      <c r="B103" s="851" t="s">
        <v>926</v>
      </c>
      <c r="C103" s="816">
        <v>1</v>
      </c>
      <c r="D103" s="816" t="s">
        <v>30</v>
      </c>
      <c r="E103" s="630"/>
      <c r="F103" s="631"/>
      <c r="G103" s="631"/>
      <c r="H103" s="631"/>
      <c r="I103" s="631"/>
      <c r="J103" s="631"/>
      <c r="K103" s="632"/>
    </row>
    <row r="104" spans="1:11" x14ac:dyDescent="0.25">
      <c r="A104" s="531"/>
      <c r="B104" s="623"/>
      <c r="C104" s="624"/>
      <c r="D104" s="624"/>
      <c r="E104" s="624"/>
      <c r="F104" s="624"/>
      <c r="G104" s="624"/>
      <c r="H104" s="624"/>
      <c r="I104" s="624"/>
      <c r="J104" s="624"/>
      <c r="K104" s="625"/>
    </row>
    <row r="105" spans="1:11" x14ac:dyDescent="0.25">
      <c r="A105" s="530">
        <v>4.3</v>
      </c>
      <c r="B105" s="807" t="s">
        <v>927</v>
      </c>
      <c r="C105" s="619"/>
      <c r="D105" s="620"/>
      <c r="E105" s="23">
        <v>1</v>
      </c>
      <c r="F105" s="21" t="s">
        <v>30</v>
      </c>
      <c r="G105" s="518"/>
      <c r="H105" s="518"/>
      <c r="I105" s="518"/>
      <c r="J105" s="518"/>
      <c r="K105" s="518"/>
    </row>
    <row r="106" spans="1:11" x14ac:dyDescent="0.25">
      <c r="A106" s="531" t="s">
        <v>54</v>
      </c>
      <c r="B106" s="848" t="s">
        <v>928</v>
      </c>
      <c r="C106" s="816">
        <v>14.61</v>
      </c>
      <c r="D106" s="816" t="s">
        <v>976</v>
      </c>
      <c r="E106" s="619"/>
      <c r="F106" s="626"/>
      <c r="G106" s="626"/>
      <c r="H106" s="626"/>
      <c r="I106" s="626"/>
      <c r="J106" s="626"/>
      <c r="K106" s="620"/>
    </row>
    <row r="107" spans="1:11" x14ac:dyDescent="0.25">
      <c r="A107" s="531"/>
      <c r="B107" s="623"/>
      <c r="C107" s="624"/>
      <c r="D107" s="624"/>
      <c r="E107" s="624"/>
      <c r="F107" s="624"/>
      <c r="G107" s="624"/>
      <c r="H107" s="624"/>
      <c r="I107" s="624"/>
      <c r="J107" s="624"/>
      <c r="K107" s="625"/>
    </row>
    <row r="108" spans="1:11" x14ac:dyDescent="0.25">
      <c r="A108" s="530">
        <v>4.4000000000000004</v>
      </c>
      <c r="B108" s="538" t="s">
        <v>673</v>
      </c>
      <c r="C108" s="619"/>
      <c r="D108" s="620"/>
      <c r="E108" s="23">
        <v>1</v>
      </c>
      <c r="F108" s="21" t="s">
        <v>30</v>
      </c>
      <c r="G108" s="518"/>
      <c r="H108" s="518"/>
      <c r="I108" s="518"/>
      <c r="J108" s="518"/>
      <c r="K108" s="518"/>
    </row>
    <row r="109" spans="1:11" ht="30" x14ac:dyDescent="0.25">
      <c r="A109" s="531" t="s">
        <v>52</v>
      </c>
      <c r="B109" s="851" t="s">
        <v>929</v>
      </c>
      <c r="C109" s="832">
        <v>20</v>
      </c>
      <c r="D109" s="816" t="s">
        <v>976</v>
      </c>
      <c r="E109" s="619"/>
      <c r="F109" s="626"/>
      <c r="G109" s="626"/>
      <c r="H109" s="626"/>
      <c r="I109" s="626"/>
      <c r="J109" s="626"/>
      <c r="K109" s="620"/>
    </row>
    <row r="110" spans="1:11" x14ac:dyDescent="0.25">
      <c r="A110" s="531"/>
      <c r="B110" s="623"/>
      <c r="C110" s="624"/>
      <c r="D110" s="624"/>
      <c r="E110" s="624"/>
      <c r="F110" s="624"/>
      <c r="G110" s="624"/>
      <c r="H110" s="624"/>
      <c r="I110" s="624"/>
      <c r="J110" s="624"/>
      <c r="K110" s="625"/>
    </row>
    <row r="111" spans="1:11" x14ac:dyDescent="0.25">
      <c r="A111" s="530">
        <v>4.5</v>
      </c>
      <c r="B111" s="538" t="s">
        <v>930</v>
      </c>
      <c r="C111" s="619"/>
      <c r="D111" s="620"/>
      <c r="E111" s="23">
        <v>1</v>
      </c>
      <c r="F111" s="21" t="s">
        <v>30</v>
      </c>
      <c r="G111" s="518"/>
      <c r="H111" s="518"/>
      <c r="I111" s="518"/>
      <c r="J111" s="518"/>
      <c r="K111" s="518"/>
    </row>
    <row r="112" spans="1:11" ht="45" x14ac:dyDescent="0.25">
      <c r="A112" s="531" t="s">
        <v>56</v>
      </c>
      <c r="B112" s="851" t="s">
        <v>931</v>
      </c>
      <c r="C112" s="816">
        <v>89.42</v>
      </c>
      <c r="D112" s="816" t="s">
        <v>976</v>
      </c>
      <c r="E112" s="627"/>
      <c r="F112" s="628"/>
      <c r="G112" s="628"/>
      <c r="H112" s="628"/>
      <c r="I112" s="628"/>
      <c r="J112" s="628"/>
      <c r="K112" s="629"/>
    </row>
    <row r="113" spans="1:11" ht="45" x14ac:dyDescent="0.25">
      <c r="A113" s="531" t="s">
        <v>674</v>
      </c>
      <c r="B113" s="851" t="s">
        <v>932</v>
      </c>
      <c r="C113" s="816">
        <v>75.239999999999995</v>
      </c>
      <c r="D113" s="816" t="s">
        <v>976</v>
      </c>
      <c r="E113" s="630"/>
      <c r="F113" s="631"/>
      <c r="G113" s="631"/>
      <c r="H113" s="631"/>
      <c r="I113" s="631"/>
      <c r="J113" s="631"/>
      <c r="K113" s="632"/>
    </row>
    <row r="114" spans="1:11" x14ac:dyDescent="0.25">
      <c r="A114" s="531"/>
      <c r="B114" s="848"/>
      <c r="C114" s="816"/>
      <c r="D114" s="816"/>
      <c r="E114" s="518"/>
      <c r="F114" s="518"/>
      <c r="G114" s="518"/>
      <c r="H114" s="518"/>
      <c r="I114" s="518"/>
      <c r="J114" s="518"/>
      <c r="K114" s="518"/>
    </row>
    <row r="115" spans="1:11" x14ac:dyDescent="0.25">
      <c r="A115" s="808">
        <v>4.5999999999999996</v>
      </c>
      <c r="B115" s="538" t="s">
        <v>58</v>
      </c>
      <c r="C115" s="619"/>
      <c r="D115" s="620"/>
      <c r="E115" s="23">
        <v>1</v>
      </c>
      <c r="F115" s="21" t="s">
        <v>30</v>
      </c>
      <c r="G115" s="518"/>
      <c r="H115" s="518"/>
      <c r="I115" s="518"/>
      <c r="J115" s="518"/>
      <c r="K115" s="518"/>
    </row>
    <row r="116" spans="1:11" ht="30" x14ac:dyDescent="0.25">
      <c r="A116" s="533" t="s">
        <v>57</v>
      </c>
      <c r="B116" s="851" t="s">
        <v>933</v>
      </c>
      <c r="C116" s="816">
        <v>1</v>
      </c>
      <c r="D116" s="816" t="s">
        <v>37</v>
      </c>
      <c r="E116" s="518"/>
      <c r="F116" s="518"/>
      <c r="G116" s="518"/>
      <c r="H116" s="518"/>
      <c r="I116" s="518"/>
      <c r="J116" s="518"/>
      <c r="K116" s="518"/>
    </row>
    <row r="117" spans="1:11" x14ac:dyDescent="0.25">
      <c r="A117" s="531"/>
      <c r="B117" s="623"/>
      <c r="C117" s="624"/>
      <c r="D117" s="624"/>
      <c r="E117" s="624"/>
      <c r="F117" s="624"/>
      <c r="G117" s="624"/>
      <c r="H117" s="624"/>
      <c r="I117" s="624"/>
      <c r="J117" s="624"/>
      <c r="K117" s="625"/>
    </row>
    <row r="118" spans="1:11" x14ac:dyDescent="0.25">
      <c r="A118" s="531">
        <v>4.7</v>
      </c>
      <c r="B118" s="851" t="s">
        <v>59</v>
      </c>
      <c r="C118" s="619"/>
      <c r="D118" s="620"/>
      <c r="E118" s="23">
        <v>1</v>
      </c>
      <c r="F118" s="21" t="s">
        <v>30</v>
      </c>
      <c r="G118" s="518"/>
      <c r="H118" s="518"/>
      <c r="I118" s="518"/>
      <c r="J118" s="518"/>
      <c r="K118" s="518"/>
    </row>
    <row r="119" spans="1:11" x14ac:dyDescent="0.25">
      <c r="A119" s="531" t="s">
        <v>679</v>
      </c>
      <c r="B119" s="851" t="s">
        <v>934</v>
      </c>
      <c r="C119" s="816">
        <v>1</v>
      </c>
      <c r="D119" s="816" t="s">
        <v>37</v>
      </c>
      <c r="E119" s="627"/>
      <c r="F119" s="628"/>
      <c r="G119" s="628"/>
      <c r="H119" s="628"/>
      <c r="I119" s="628"/>
      <c r="J119" s="628"/>
      <c r="K119" s="629"/>
    </row>
    <row r="120" spans="1:11" x14ac:dyDescent="0.25">
      <c r="A120" s="531" t="s">
        <v>680</v>
      </c>
      <c r="B120" s="851" t="s">
        <v>935</v>
      </c>
      <c r="C120" s="816">
        <v>1</v>
      </c>
      <c r="D120" s="816" t="s">
        <v>37</v>
      </c>
      <c r="E120" s="630"/>
      <c r="F120" s="631"/>
      <c r="G120" s="631"/>
      <c r="H120" s="631"/>
      <c r="I120" s="631"/>
      <c r="J120" s="631"/>
      <c r="K120" s="632"/>
    </row>
    <row r="121" spans="1:11" x14ac:dyDescent="0.25">
      <c r="A121" s="531"/>
      <c r="B121" s="848"/>
      <c r="C121" s="816"/>
      <c r="D121" s="816"/>
      <c r="E121" s="518"/>
      <c r="F121" s="518"/>
      <c r="G121" s="518"/>
      <c r="H121" s="518"/>
      <c r="I121" s="518"/>
      <c r="J121" s="518"/>
      <c r="K121" s="518"/>
    </row>
    <row r="122" spans="1:11" x14ac:dyDescent="0.25">
      <c r="A122" s="535">
        <v>5</v>
      </c>
      <c r="B122" s="539" t="s">
        <v>936</v>
      </c>
      <c r="C122" s="655"/>
      <c r="D122" s="656"/>
      <c r="E122" s="656"/>
      <c r="F122" s="656"/>
      <c r="G122" s="656"/>
      <c r="H122" s="656"/>
      <c r="I122" s="656"/>
      <c r="J122" s="656"/>
      <c r="K122" s="657"/>
    </row>
    <row r="123" spans="1:11" x14ac:dyDescent="0.25">
      <c r="A123" s="533">
        <v>5.0999999999999996</v>
      </c>
      <c r="B123" s="851" t="s">
        <v>937</v>
      </c>
      <c r="C123" s="619"/>
      <c r="D123" s="620"/>
      <c r="E123" s="23">
        <v>1</v>
      </c>
      <c r="F123" s="21" t="s">
        <v>30</v>
      </c>
      <c r="G123" s="518"/>
      <c r="H123" s="518"/>
      <c r="I123" s="518"/>
      <c r="J123" s="518"/>
      <c r="K123" s="518"/>
    </row>
    <row r="124" spans="1:11" x14ac:dyDescent="0.25">
      <c r="A124" s="533" t="s">
        <v>38</v>
      </c>
      <c r="B124" s="851" t="s">
        <v>938</v>
      </c>
      <c r="C124" s="816">
        <v>4</v>
      </c>
      <c r="D124" s="816" t="s">
        <v>42</v>
      </c>
      <c r="E124" s="518"/>
      <c r="F124" s="518"/>
      <c r="G124" s="518"/>
      <c r="H124" s="518"/>
      <c r="I124" s="518"/>
      <c r="J124" s="518"/>
      <c r="K124" s="518"/>
    </row>
    <row r="125" spans="1:11" x14ac:dyDescent="0.25">
      <c r="A125" s="533" t="s">
        <v>39</v>
      </c>
      <c r="B125" s="851" t="s">
        <v>939</v>
      </c>
      <c r="C125" s="816">
        <v>6</v>
      </c>
      <c r="D125" s="816" t="s">
        <v>42</v>
      </c>
      <c r="E125" s="518"/>
      <c r="F125" s="518"/>
      <c r="G125" s="518"/>
      <c r="H125" s="518"/>
      <c r="I125" s="518"/>
      <c r="J125" s="518"/>
      <c r="K125" s="518"/>
    </row>
    <row r="126" spans="1:11" x14ac:dyDescent="0.25">
      <c r="A126" s="533" t="s">
        <v>40</v>
      </c>
      <c r="B126" s="851" t="s">
        <v>940</v>
      </c>
      <c r="C126" s="816">
        <v>2</v>
      </c>
      <c r="D126" s="816" t="s">
        <v>37</v>
      </c>
      <c r="E126" s="518"/>
      <c r="F126" s="518"/>
      <c r="G126" s="518"/>
      <c r="H126" s="518"/>
      <c r="I126" s="518"/>
      <c r="J126" s="518"/>
      <c r="K126" s="518"/>
    </row>
    <row r="127" spans="1:11" x14ac:dyDescent="0.25">
      <c r="A127" s="533" t="s">
        <v>807</v>
      </c>
      <c r="B127" s="851" t="s">
        <v>941</v>
      </c>
      <c r="C127" s="832">
        <v>130</v>
      </c>
      <c r="D127" s="816" t="s">
        <v>102</v>
      </c>
      <c r="E127" s="518"/>
      <c r="F127" s="518"/>
      <c r="G127" s="518"/>
      <c r="H127" s="518"/>
      <c r="I127" s="518"/>
      <c r="J127" s="518"/>
      <c r="K127" s="518"/>
    </row>
    <row r="128" spans="1:11" x14ac:dyDescent="0.25">
      <c r="A128" s="533" t="s">
        <v>942</v>
      </c>
      <c r="B128" s="851" t="s">
        <v>943</v>
      </c>
      <c r="C128" s="816">
        <v>1</v>
      </c>
      <c r="D128" s="816" t="s">
        <v>42</v>
      </c>
      <c r="E128" s="518"/>
      <c r="F128" s="518"/>
      <c r="G128" s="518"/>
      <c r="H128" s="518"/>
      <c r="I128" s="518"/>
      <c r="J128" s="518"/>
      <c r="K128" s="518"/>
    </row>
    <row r="129" spans="1:11" x14ac:dyDescent="0.25">
      <c r="A129" s="533" t="s">
        <v>944</v>
      </c>
      <c r="B129" s="851" t="s">
        <v>945</v>
      </c>
      <c r="C129" s="816">
        <v>2</v>
      </c>
      <c r="D129" s="816" t="s">
        <v>42</v>
      </c>
      <c r="E129" s="518"/>
      <c r="F129" s="518"/>
      <c r="G129" s="518"/>
      <c r="H129" s="518"/>
      <c r="I129" s="518"/>
      <c r="J129" s="518"/>
      <c r="K129" s="518"/>
    </row>
    <row r="130" spans="1:11" x14ac:dyDescent="0.25">
      <c r="A130" s="533" t="s">
        <v>946</v>
      </c>
      <c r="B130" s="851" t="s">
        <v>947</v>
      </c>
      <c r="C130" s="816">
        <v>1</v>
      </c>
      <c r="D130" s="816" t="s">
        <v>42</v>
      </c>
      <c r="E130" s="518"/>
      <c r="F130" s="518"/>
      <c r="G130" s="518"/>
      <c r="H130" s="518"/>
      <c r="I130" s="518"/>
      <c r="J130" s="518"/>
      <c r="K130" s="518"/>
    </row>
    <row r="131" spans="1:11" x14ac:dyDescent="0.25">
      <c r="A131" s="533" t="s">
        <v>948</v>
      </c>
      <c r="B131" s="851" t="s">
        <v>949</v>
      </c>
      <c r="C131" s="816">
        <v>1</v>
      </c>
      <c r="D131" s="816" t="s">
        <v>42</v>
      </c>
      <c r="E131" s="518"/>
      <c r="F131" s="518"/>
      <c r="G131" s="518"/>
      <c r="H131" s="518"/>
      <c r="I131" s="518"/>
      <c r="J131" s="518"/>
      <c r="K131" s="518"/>
    </row>
    <row r="132" spans="1:11" x14ac:dyDescent="0.25">
      <c r="A132" s="533" t="s">
        <v>950</v>
      </c>
      <c r="B132" s="851" t="s">
        <v>951</v>
      </c>
      <c r="C132" s="816">
        <v>1</v>
      </c>
      <c r="D132" s="828" t="s">
        <v>30</v>
      </c>
      <c r="E132" s="23"/>
      <c r="F132" s="21"/>
      <c r="G132" s="20"/>
      <c r="H132" s="20"/>
      <c r="I132" s="20"/>
      <c r="J132" s="20"/>
      <c r="K132" s="20"/>
    </row>
    <row r="133" spans="1:11" x14ac:dyDescent="0.25">
      <c r="A133" s="531"/>
      <c r="B133" s="814"/>
      <c r="C133" s="828"/>
      <c r="D133" s="828"/>
      <c r="E133" s="23"/>
      <c r="F133" s="21"/>
      <c r="G133" s="20"/>
      <c r="H133" s="20"/>
      <c r="I133" s="20"/>
      <c r="J133" s="20"/>
      <c r="K133" s="20"/>
    </row>
    <row r="134" spans="1:11" x14ac:dyDescent="0.25">
      <c r="A134" s="11">
        <v>6</v>
      </c>
      <c r="B134" s="868" t="str">
        <f>'[12]ABC(FINAL)'!$B$155</f>
        <v>Electrical Works</v>
      </c>
      <c r="C134" s="868"/>
      <c r="D134" s="868"/>
      <c r="E134" s="868"/>
      <c r="F134" s="868"/>
      <c r="G134" s="868"/>
      <c r="H134" s="868"/>
      <c r="I134" s="868"/>
      <c r="J134" s="868"/>
      <c r="K134" s="868"/>
    </row>
    <row r="135" spans="1:11" x14ac:dyDescent="0.25">
      <c r="A135" s="512">
        <v>6.1</v>
      </c>
      <c r="B135" s="809" t="s">
        <v>952</v>
      </c>
      <c r="C135" s="621"/>
      <c r="D135" s="622"/>
      <c r="E135" s="23">
        <v>1</v>
      </c>
      <c r="F135" s="21" t="s">
        <v>30</v>
      </c>
      <c r="G135" s="524"/>
      <c r="H135" s="524"/>
      <c r="I135" s="524"/>
      <c r="J135" s="524"/>
      <c r="K135" s="524"/>
    </row>
    <row r="136" spans="1:11" x14ac:dyDescent="0.25">
      <c r="A136" s="810" t="s">
        <v>734</v>
      </c>
      <c r="B136" s="811" t="s">
        <v>953</v>
      </c>
      <c r="C136" s="822">
        <v>4</v>
      </c>
      <c r="D136" s="822" t="s">
        <v>37</v>
      </c>
      <c r="E136" s="686" t="s">
        <v>108</v>
      </c>
      <c r="F136" s="687"/>
      <c r="G136" s="687"/>
      <c r="H136" s="687"/>
      <c r="I136" s="687"/>
      <c r="J136" s="687"/>
      <c r="K136" s="688"/>
    </row>
    <row r="137" spans="1:11" x14ac:dyDescent="0.25">
      <c r="A137" s="810" t="s">
        <v>736</v>
      </c>
      <c r="B137" s="811" t="s">
        <v>954</v>
      </c>
      <c r="C137" s="822">
        <v>5</v>
      </c>
      <c r="D137" s="822" t="s">
        <v>37</v>
      </c>
      <c r="E137" s="689"/>
      <c r="F137" s="690"/>
      <c r="G137" s="690"/>
      <c r="H137" s="690"/>
      <c r="I137" s="690"/>
      <c r="J137" s="690"/>
      <c r="K137" s="691"/>
    </row>
    <row r="138" spans="1:11" x14ac:dyDescent="0.25">
      <c r="A138" s="810" t="s">
        <v>739</v>
      </c>
      <c r="B138" s="811" t="s">
        <v>955</v>
      </c>
      <c r="C138" s="822">
        <v>2</v>
      </c>
      <c r="D138" s="822" t="s">
        <v>37</v>
      </c>
      <c r="E138" s="689"/>
      <c r="F138" s="690"/>
      <c r="G138" s="690"/>
      <c r="H138" s="690"/>
      <c r="I138" s="690"/>
      <c r="J138" s="690"/>
      <c r="K138" s="691"/>
    </row>
    <row r="139" spans="1:11" x14ac:dyDescent="0.25">
      <c r="A139" s="810" t="s">
        <v>741</v>
      </c>
      <c r="B139" s="811" t="s">
        <v>956</v>
      </c>
      <c r="C139" s="822">
        <v>1</v>
      </c>
      <c r="D139" s="822" t="s">
        <v>37</v>
      </c>
      <c r="E139" s="689"/>
      <c r="F139" s="690"/>
      <c r="G139" s="690"/>
      <c r="H139" s="690"/>
      <c r="I139" s="690"/>
      <c r="J139" s="690"/>
      <c r="K139" s="691"/>
    </row>
    <row r="140" spans="1:11" x14ac:dyDescent="0.25">
      <c r="A140" s="810" t="s">
        <v>742</v>
      </c>
      <c r="B140" s="811" t="s">
        <v>957</v>
      </c>
      <c r="C140" s="822">
        <v>2</v>
      </c>
      <c r="D140" s="822" t="s">
        <v>37</v>
      </c>
      <c r="E140" s="689"/>
      <c r="F140" s="690"/>
      <c r="G140" s="690"/>
      <c r="H140" s="690"/>
      <c r="I140" s="690"/>
      <c r="J140" s="690"/>
      <c r="K140" s="691"/>
    </row>
    <row r="141" spans="1:11" x14ac:dyDescent="0.25">
      <c r="A141" s="810" t="s">
        <v>743</v>
      </c>
      <c r="B141" s="811" t="s">
        <v>958</v>
      </c>
      <c r="C141" s="822">
        <v>4</v>
      </c>
      <c r="D141" s="822" t="s">
        <v>37</v>
      </c>
      <c r="E141" s="689"/>
      <c r="F141" s="690"/>
      <c r="G141" s="690"/>
      <c r="H141" s="690"/>
      <c r="I141" s="690"/>
      <c r="J141" s="690"/>
      <c r="K141" s="691"/>
    </row>
    <row r="142" spans="1:11" ht="90" x14ac:dyDescent="0.25">
      <c r="A142" s="812" t="s">
        <v>744</v>
      </c>
      <c r="B142" s="813" t="s">
        <v>978</v>
      </c>
      <c r="C142" s="822">
        <v>1</v>
      </c>
      <c r="D142" s="822" t="s">
        <v>37</v>
      </c>
      <c r="E142" s="689"/>
      <c r="F142" s="690"/>
      <c r="G142" s="690"/>
      <c r="H142" s="690"/>
      <c r="I142" s="690"/>
      <c r="J142" s="690"/>
      <c r="K142" s="691"/>
    </row>
    <row r="143" spans="1:11" x14ac:dyDescent="0.25">
      <c r="A143" s="812" t="s">
        <v>735</v>
      </c>
      <c r="B143" s="811" t="s">
        <v>959</v>
      </c>
      <c r="C143" s="822">
        <v>5</v>
      </c>
      <c r="D143" s="822" t="s">
        <v>37</v>
      </c>
      <c r="E143" s="689"/>
      <c r="F143" s="690"/>
      <c r="G143" s="690"/>
      <c r="H143" s="690"/>
      <c r="I143" s="690"/>
      <c r="J143" s="690"/>
      <c r="K143" s="691"/>
    </row>
    <row r="144" spans="1:11" x14ac:dyDescent="0.25">
      <c r="A144" s="812" t="s">
        <v>737</v>
      </c>
      <c r="B144" s="811" t="s">
        <v>960</v>
      </c>
      <c r="C144" s="822">
        <v>40</v>
      </c>
      <c r="D144" s="822" t="s">
        <v>42</v>
      </c>
      <c r="E144" s="689"/>
      <c r="F144" s="690"/>
      <c r="G144" s="690"/>
      <c r="H144" s="690"/>
      <c r="I144" s="690"/>
      <c r="J144" s="690"/>
      <c r="K144" s="691"/>
    </row>
    <row r="145" spans="1:11" x14ac:dyDescent="0.25">
      <c r="A145" s="812" t="s">
        <v>745</v>
      </c>
      <c r="B145" s="811" t="s">
        <v>961</v>
      </c>
      <c r="C145" s="822">
        <v>2</v>
      </c>
      <c r="D145" s="822" t="s">
        <v>42</v>
      </c>
      <c r="E145" s="689"/>
      <c r="F145" s="690"/>
      <c r="G145" s="690"/>
      <c r="H145" s="690"/>
      <c r="I145" s="690"/>
      <c r="J145" s="690"/>
      <c r="K145" s="691"/>
    </row>
    <row r="146" spans="1:11" x14ac:dyDescent="0.25">
      <c r="A146" s="812" t="s">
        <v>746</v>
      </c>
      <c r="B146" s="811" t="s">
        <v>962</v>
      </c>
      <c r="C146" s="822">
        <v>2</v>
      </c>
      <c r="D146" s="822" t="s">
        <v>42</v>
      </c>
      <c r="E146" s="689"/>
      <c r="F146" s="690"/>
      <c r="G146" s="690"/>
      <c r="H146" s="690"/>
      <c r="I146" s="690"/>
      <c r="J146" s="690"/>
      <c r="K146" s="691"/>
    </row>
    <row r="147" spans="1:11" x14ac:dyDescent="0.25">
      <c r="A147" s="812" t="s">
        <v>738</v>
      </c>
      <c r="B147" s="811" t="s">
        <v>963</v>
      </c>
      <c r="C147" s="822">
        <v>5</v>
      </c>
      <c r="D147" s="822" t="s">
        <v>42</v>
      </c>
      <c r="E147" s="689"/>
      <c r="F147" s="690"/>
      <c r="G147" s="690"/>
      <c r="H147" s="690"/>
      <c r="I147" s="690"/>
      <c r="J147" s="690"/>
      <c r="K147" s="691"/>
    </row>
    <row r="148" spans="1:11" x14ac:dyDescent="0.25">
      <c r="A148" s="812" t="s">
        <v>747</v>
      </c>
      <c r="B148" s="811" t="s">
        <v>964</v>
      </c>
      <c r="C148" s="833">
        <v>8</v>
      </c>
      <c r="D148" s="822" t="s">
        <v>102</v>
      </c>
      <c r="E148" s="689"/>
      <c r="F148" s="690"/>
      <c r="G148" s="690"/>
      <c r="H148" s="690"/>
      <c r="I148" s="690"/>
      <c r="J148" s="690"/>
      <c r="K148" s="691"/>
    </row>
    <row r="149" spans="1:11" x14ac:dyDescent="0.25">
      <c r="A149" s="812" t="s">
        <v>748</v>
      </c>
      <c r="B149" s="811" t="s">
        <v>965</v>
      </c>
      <c r="C149" s="833">
        <v>10</v>
      </c>
      <c r="D149" s="822" t="s">
        <v>102</v>
      </c>
      <c r="E149" s="689"/>
      <c r="F149" s="690"/>
      <c r="G149" s="690"/>
      <c r="H149" s="690"/>
      <c r="I149" s="690"/>
      <c r="J149" s="690"/>
      <c r="K149" s="691"/>
    </row>
    <row r="150" spans="1:11" x14ac:dyDescent="0.25">
      <c r="A150" s="812" t="s">
        <v>749</v>
      </c>
      <c r="B150" s="811" t="s">
        <v>966</v>
      </c>
      <c r="C150" s="833">
        <v>10</v>
      </c>
      <c r="D150" s="822" t="s">
        <v>102</v>
      </c>
      <c r="E150" s="689"/>
      <c r="F150" s="690"/>
      <c r="G150" s="690"/>
      <c r="H150" s="690"/>
      <c r="I150" s="690"/>
      <c r="J150" s="690"/>
      <c r="K150" s="691"/>
    </row>
    <row r="151" spans="1:11" x14ac:dyDescent="0.25">
      <c r="A151" s="812" t="s">
        <v>740</v>
      </c>
      <c r="B151" s="811" t="s">
        <v>967</v>
      </c>
      <c r="C151" s="833">
        <v>375</v>
      </c>
      <c r="D151" s="822" t="s">
        <v>102</v>
      </c>
      <c r="E151" s="689"/>
      <c r="F151" s="690"/>
      <c r="G151" s="690"/>
      <c r="H151" s="690"/>
      <c r="I151" s="690"/>
      <c r="J151" s="690"/>
      <c r="K151" s="691"/>
    </row>
    <row r="152" spans="1:11" x14ac:dyDescent="0.25">
      <c r="A152" s="812" t="s">
        <v>750</v>
      </c>
      <c r="B152" s="811" t="s">
        <v>733</v>
      </c>
      <c r="C152" s="833">
        <v>150</v>
      </c>
      <c r="D152" s="822" t="s">
        <v>102</v>
      </c>
      <c r="E152" s="689"/>
      <c r="F152" s="690"/>
      <c r="G152" s="690"/>
      <c r="H152" s="690"/>
      <c r="I152" s="690"/>
      <c r="J152" s="690"/>
      <c r="K152" s="691"/>
    </row>
    <row r="153" spans="1:11" x14ac:dyDescent="0.25">
      <c r="A153" s="812" t="s">
        <v>968</v>
      </c>
      <c r="B153" s="811" t="s">
        <v>980</v>
      </c>
      <c r="C153" s="833">
        <v>10</v>
      </c>
      <c r="D153" s="822" t="s">
        <v>102</v>
      </c>
      <c r="E153" s="689"/>
      <c r="F153" s="690"/>
      <c r="G153" s="690"/>
      <c r="H153" s="690"/>
      <c r="I153" s="690"/>
      <c r="J153" s="690"/>
      <c r="K153" s="691"/>
    </row>
    <row r="154" spans="1:11" x14ac:dyDescent="0.25">
      <c r="A154" s="812" t="s">
        <v>969</v>
      </c>
      <c r="B154" s="811" t="s">
        <v>732</v>
      </c>
      <c r="C154" s="833">
        <v>25</v>
      </c>
      <c r="D154" s="822" t="s">
        <v>102</v>
      </c>
      <c r="E154" s="689"/>
      <c r="F154" s="690"/>
      <c r="G154" s="690"/>
      <c r="H154" s="690"/>
      <c r="I154" s="690"/>
      <c r="J154" s="690"/>
      <c r="K154" s="691"/>
    </row>
    <row r="155" spans="1:11" x14ac:dyDescent="0.25">
      <c r="A155" s="812" t="s">
        <v>970</v>
      </c>
      <c r="B155" s="811" t="s">
        <v>731</v>
      </c>
      <c r="C155" s="833">
        <v>100</v>
      </c>
      <c r="D155" s="822" t="s">
        <v>102</v>
      </c>
      <c r="E155" s="689"/>
      <c r="F155" s="690"/>
      <c r="G155" s="690"/>
      <c r="H155" s="690"/>
      <c r="I155" s="690"/>
      <c r="J155" s="690"/>
      <c r="K155" s="691"/>
    </row>
    <row r="156" spans="1:11" x14ac:dyDescent="0.25">
      <c r="A156" s="812" t="s">
        <v>972</v>
      </c>
      <c r="B156" s="814" t="s">
        <v>971</v>
      </c>
      <c r="C156" s="816">
        <v>1</v>
      </c>
      <c r="D156" s="828" t="s">
        <v>30</v>
      </c>
      <c r="E156" s="689"/>
      <c r="F156" s="690"/>
      <c r="G156" s="690"/>
      <c r="H156" s="690"/>
      <c r="I156" s="690"/>
      <c r="J156" s="690"/>
      <c r="K156" s="691"/>
    </row>
    <row r="157" spans="1:11" ht="30" x14ac:dyDescent="0.25">
      <c r="A157" s="812" t="s">
        <v>979</v>
      </c>
      <c r="B157" s="815" t="s">
        <v>973</v>
      </c>
      <c r="C157" s="816">
        <v>1</v>
      </c>
      <c r="D157" s="828" t="s">
        <v>30</v>
      </c>
      <c r="E157" s="692"/>
      <c r="F157" s="693"/>
      <c r="G157" s="693"/>
      <c r="H157" s="693"/>
      <c r="I157" s="693"/>
      <c r="J157" s="693"/>
      <c r="K157" s="694"/>
    </row>
    <row r="158" spans="1:11" x14ac:dyDescent="0.25">
      <c r="A158" s="12"/>
      <c r="B158" s="613"/>
      <c r="C158" s="614"/>
      <c r="D158" s="614"/>
      <c r="E158" s="614"/>
      <c r="F158" s="614"/>
      <c r="G158" s="614"/>
      <c r="H158" s="614"/>
      <c r="I158" s="614"/>
      <c r="J158" s="615"/>
      <c r="K158" s="17"/>
    </row>
    <row r="159" spans="1:11" x14ac:dyDescent="0.25">
      <c r="A159" s="26"/>
      <c r="B159" s="857" t="s">
        <v>43</v>
      </c>
      <c r="C159" s="616" t="s">
        <v>44</v>
      </c>
      <c r="D159" s="617"/>
      <c r="E159" s="617"/>
      <c r="F159" s="617"/>
      <c r="G159" s="617"/>
      <c r="H159" s="617"/>
      <c r="I159" s="617"/>
      <c r="J159" s="618"/>
      <c r="K159" s="27" t="s">
        <v>45</v>
      </c>
    </row>
    <row r="160" spans="1:11" ht="21.75" customHeight="1" x14ac:dyDescent="0.25">
      <c r="A160" s="3"/>
      <c r="B160" s="536"/>
      <c r="C160" s="540"/>
      <c r="D160" s="5"/>
      <c r="E160" s="4"/>
      <c r="F160" s="5"/>
      <c r="I160" s="6"/>
      <c r="J160" s="6"/>
      <c r="K160" s="6"/>
    </row>
    <row r="161" spans="1:11" ht="21.75" customHeight="1" x14ac:dyDescent="0.25">
      <c r="A161" s="3"/>
      <c r="B161" s="536"/>
      <c r="C161" s="540"/>
      <c r="D161" s="5"/>
      <c r="E161" s="4"/>
      <c r="F161" s="5"/>
      <c r="I161" s="6"/>
      <c r="J161" s="6"/>
      <c r="K161" s="6"/>
    </row>
    <row r="162" spans="1:11" x14ac:dyDescent="0.25">
      <c r="A162" s="3"/>
      <c r="B162" s="536"/>
      <c r="C162" s="540"/>
      <c r="D162" s="5"/>
      <c r="E162" s="4"/>
      <c r="F162" s="5"/>
      <c r="I162" s="610" t="s">
        <v>46</v>
      </c>
      <c r="J162" s="610"/>
      <c r="K162" s="610"/>
    </row>
    <row r="163" spans="1:11" ht="15.75" x14ac:dyDescent="0.25">
      <c r="A163" s="3"/>
      <c r="B163" s="536"/>
      <c r="C163" s="834"/>
      <c r="D163" s="5"/>
      <c r="E163" s="28"/>
      <c r="F163" s="5"/>
      <c r="I163" s="610" t="s">
        <v>47</v>
      </c>
      <c r="J163" s="610"/>
      <c r="K163" s="610"/>
    </row>
    <row r="164" spans="1:11" ht="15.75" x14ac:dyDescent="0.25">
      <c r="A164" s="3"/>
      <c r="B164" s="536"/>
      <c r="C164" s="835"/>
      <c r="D164" s="5"/>
      <c r="E164" s="29"/>
      <c r="F164" s="5"/>
      <c r="I164" s="610" t="s">
        <v>48</v>
      </c>
      <c r="J164" s="610"/>
      <c r="K164" s="610"/>
    </row>
    <row r="165" spans="1:11" ht="15.75" x14ac:dyDescent="0.25">
      <c r="A165" s="3"/>
      <c r="B165" s="536"/>
      <c r="C165" s="835"/>
      <c r="D165" s="31"/>
      <c r="E165" s="30"/>
      <c r="F165" s="31"/>
      <c r="I165" s="6"/>
      <c r="J165" s="6"/>
      <c r="K165" s="6"/>
    </row>
    <row r="166" spans="1:11" ht="15.75" x14ac:dyDescent="0.25">
      <c r="A166" s="3"/>
      <c r="B166" s="536"/>
      <c r="C166" s="836"/>
      <c r="D166" s="5"/>
      <c r="E166" s="32"/>
      <c r="F166" s="5"/>
      <c r="I166" s="6"/>
      <c r="J166" s="6"/>
      <c r="K166" s="6"/>
    </row>
    <row r="167" spans="1:11" ht="15.75" x14ac:dyDescent="0.25">
      <c r="A167" s="3"/>
      <c r="B167" s="536"/>
      <c r="C167" s="836"/>
      <c r="D167" s="5"/>
      <c r="E167" s="32"/>
      <c r="F167" s="5"/>
      <c r="I167" s="6"/>
      <c r="J167" s="6"/>
      <c r="K167" s="6"/>
    </row>
  </sheetData>
  <mergeCells count="79">
    <mergeCell ref="E136:K157"/>
    <mergeCell ref="E69:K71"/>
    <mergeCell ref="A37:K37"/>
    <mergeCell ref="C38:D38"/>
    <mergeCell ref="E28:K36"/>
    <mergeCell ref="E39:K45"/>
    <mergeCell ref="A46:K46"/>
    <mergeCell ref="C47:D47"/>
    <mergeCell ref="E48:K50"/>
    <mergeCell ref="A51:K51"/>
    <mergeCell ref="C68:D68"/>
    <mergeCell ref="C52:D52"/>
    <mergeCell ref="E53:K54"/>
    <mergeCell ref="A55:K55"/>
    <mergeCell ref="A67:K67"/>
    <mergeCell ref="E57:K66"/>
    <mergeCell ref="C56:D56"/>
    <mergeCell ref="C18:D18"/>
    <mergeCell ref="C19:D19"/>
    <mergeCell ref="E24:K25"/>
    <mergeCell ref="C27:D27"/>
    <mergeCell ref="B15:K15"/>
    <mergeCell ref="C23:D23"/>
    <mergeCell ref="A26:K26"/>
    <mergeCell ref="C16:D16"/>
    <mergeCell ref="B20:J20"/>
    <mergeCell ref="A21:K21"/>
    <mergeCell ref="B22:K22"/>
    <mergeCell ref="C17:D17"/>
    <mergeCell ref="A1:K3"/>
    <mergeCell ref="A9:K9"/>
    <mergeCell ref="A10:A13"/>
    <mergeCell ref="B10:B13"/>
    <mergeCell ref="C10:D11"/>
    <mergeCell ref="E10:F11"/>
    <mergeCell ref="I10:I13"/>
    <mergeCell ref="J10:J13"/>
    <mergeCell ref="K10:K13"/>
    <mergeCell ref="G11:G13"/>
    <mergeCell ref="H11:H13"/>
    <mergeCell ref="C12:C13"/>
    <mergeCell ref="D12:D13"/>
    <mergeCell ref="E12:E13"/>
    <mergeCell ref="F12:F13"/>
    <mergeCell ref="B134:K134"/>
    <mergeCell ref="C74:D74"/>
    <mergeCell ref="E75:K82"/>
    <mergeCell ref="C98:D98"/>
    <mergeCell ref="E99:K103"/>
    <mergeCell ref="C105:D105"/>
    <mergeCell ref="C108:D108"/>
    <mergeCell ref="C111:D111"/>
    <mergeCell ref="C115:D115"/>
    <mergeCell ref="B117:K117"/>
    <mergeCell ref="E119:K120"/>
    <mergeCell ref="C123:D123"/>
    <mergeCell ref="C122:K122"/>
    <mergeCell ref="A72:K72"/>
    <mergeCell ref="B73:K73"/>
    <mergeCell ref="B83:K83"/>
    <mergeCell ref="B92:K92"/>
    <mergeCell ref="E85:K91"/>
    <mergeCell ref="C77:D77"/>
    <mergeCell ref="I164:K164"/>
    <mergeCell ref="C84:D84"/>
    <mergeCell ref="B158:J158"/>
    <mergeCell ref="C159:J159"/>
    <mergeCell ref="I162:K162"/>
    <mergeCell ref="I163:K163"/>
    <mergeCell ref="C118:D118"/>
    <mergeCell ref="C135:D135"/>
    <mergeCell ref="B104:K104"/>
    <mergeCell ref="B107:K107"/>
    <mergeCell ref="B110:K110"/>
    <mergeCell ref="E106:K106"/>
    <mergeCell ref="E109:K109"/>
    <mergeCell ref="E112:K113"/>
    <mergeCell ref="B93:K93"/>
    <mergeCell ref="B97:K97"/>
  </mergeCells>
  <phoneticPr fontId="65" type="noConversion"/>
  <pageMargins left="0.7" right="0.7" top="0.75" bottom="0.75" header="0.3" footer="0.3"/>
  <pageSetup paperSize="9" scale="70" fitToHeight="0" orientation="landscape" r:id="rId1"/>
  <rowBreaks count="1" manualBreakCount="1">
    <brk id="3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C8D36-1231-406D-9E86-0D22C7E43D87}">
  <sheetPr>
    <pageSetUpPr fitToPage="1"/>
  </sheetPr>
  <dimension ref="A4:AP39"/>
  <sheetViews>
    <sheetView view="pageBreakPreview" zoomScale="55" zoomScaleNormal="55" zoomScaleSheetLayoutView="55" zoomScalePageLayoutView="55" workbookViewId="0">
      <selection activeCell="X18" sqref="X18"/>
    </sheetView>
  </sheetViews>
  <sheetFormatPr defaultColWidth="9" defaultRowHeight="16.5" x14ac:dyDescent="0.3"/>
  <cols>
    <col min="1" max="1" width="11.7109375" style="436" customWidth="1"/>
    <col min="2" max="3" width="9" style="436"/>
    <col min="4" max="4" width="29.85546875" style="436" customWidth="1"/>
    <col min="5" max="5" width="25.42578125" style="436" customWidth="1"/>
    <col min="6" max="6" width="11.140625" style="436" customWidth="1"/>
    <col min="7" max="7" width="7.5703125" style="436" customWidth="1"/>
    <col min="8" max="8" width="9" style="436"/>
    <col min="9" max="9" width="8.42578125" style="436" customWidth="1"/>
    <col min="10" max="16" width="9" style="436"/>
    <col min="17" max="17" width="7.85546875" style="436" customWidth="1"/>
    <col min="18" max="18" width="8" style="436" hidden="1" customWidth="1"/>
    <col min="19" max="24" width="9" style="436"/>
    <col min="25" max="25" width="8.42578125" style="436" bestFit="1" customWidth="1"/>
    <col min="26" max="26" width="10.42578125" style="436" bestFit="1" customWidth="1"/>
    <col min="27" max="27" width="9.7109375" style="436" bestFit="1" customWidth="1"/>
    <col min="28" max="28" width="9.5703125" style="436" bestFit="1" customWidth="1"/>
    <col min="29" max="29" width="8.42578125" style="436" bestFit="1" customWidth="1"/>
    <col min="30" max="30" width="10.42578125" style="436" bestFit="1" customWidth="1"/>
    <col min="31" max="31" width="10.28515625" style="436" bestFit="1" customWidth="1"/>
    <col min="32" max="32" width="8.42578125" style="436" bestFit="1" customWidth="1"/>
    <col min="33" max="34" width="8.140625" style="436" bestFit="1" customWidth="1"/>
    <col min="35" max="16384" width="9" style="436"/>
  </cols>
  <sheetData>
    <row r="4" spans="1:42" x14ac:dyDescent="0.3">
      <c r="A4" s="751"/>
      <c r="B4" s="751"/>
      <c r="C4" s="751"/>
      <c r="D4" s="751"/>
      <c r="E4" s="751"/>
      <c r="F4" s="751"/>
      <c r="G4" s="751"/>
      <c r="H4" s="751"/>
      <c r="I4" s="751"/>
      <c r="J4" s="751"/>
      <c r="K4" s="751"/>
      <c r="L4" s="751"/>
      <c r="M4" s="751"/>
      <c r="N4" s="751"/>
      <c r="O4" s="751"/>
      <c r="P4" s="751"/>
      <c r="Q4" s="751"/>
      <c r="R4" s="751"/>
      <c r="S4" s="435"/>
      <c r="T4" s="435"/>
      <c r="U4" s="435"/>
      <c r="V4" s="435"/>
      <c r="W4" s="435"/>
      <c r="X4" s="435"/>
      <c r="Y4" s="435"/>
      <c r="Z4" s="435"/>
      <c r="AA4" s="435"/>
      <c r="AB4" s="435"/>
      <c r="AC4" s="435"/>
      <c r="AD4" s="435"/>
      <c r="AE4" s="435"/>
      <c r="AF4" s="435"/>
      <c r="AG4" s="435"/>
      <c r="AH4" s="435"/>
      <c r="AI4" s="435"/>
      <c r="AJ4" s="435"/>
      <c r="AK4" s="435"/>
      <c r="AL4" s="435"/>
      <c r="AM4" s="435"/>
      <c r="AN4" s="435"/>
      <c r="AO4" s="435"/>
      <c r="AP4" s="435"/>
    </row>
    <row r="5" spans="1:42" x14ac:dyDescent="0.3">
      <c r="A5" s="752"/>
      <c r="B5" s="752"/>
      <c r="C5" s="752"/>
      <c r="D5" s="752"/>
      <c r="E5" s="752"/>
      <c r="F5" s="752"/>
      <c r="G5" s="752"/>
      <c r="H5" s="752"/>
      <c r="I5" s="752"/>
      <c r="J5" s="752"/>
      <c r="K5" s="752"/>
      <c r="L5" s="752"/>
      <c r="M5" s="752"/>
      <c r="N5" s="752"/>
      <c r="O5" s="752"/>
      <c r="P5" s="752"/>
      <c r="Q5" s="752"/>
      <c r="R5" s="752"/>
      <c r="S5" s="435"/>
      <c r="T5" s="435"/>
      <c r="U5" s="435"/>
      <c r="V5" s="435"/>
      <c r="W5" s="435"/>
      <c r="X5" s="435"/>
      <c r="Y5" s="435"/>
      <c r="Z5" s="435"/>
      <c r="AA5" s="435"/>
      <c r="AB5" s="435"/>
      <c r="AC5" s="435"/>
      <c r="AD5" s="435"/>
      <c r="AE5" s="435"/>
      <c r="AF5" s="435"/>
      <c r="AG5" s="435"/>
      <c r="AH5" s="435"/>
      <c r="AI5" s="435"/>
      <c r="AJ5" s="435"/>
      <c r="AK5" s="435"/>
      <c r="AL5" s="435"/>
      <c r="AM5" s="435"/>
      <c r="AN5" s="435"/>
      <c r="AO5" s="435"/>
      <c r="AP5" s="435"/>
    </row>
    <row r="6" spans="1:42" x14ac:dyDescent="0.3">
      <c r="A6" s="752"/>
      <c r="B6" s="752"/>
      <c r="C6" s="752"/>
      <c r="D6" s="752"/>
      <c r="E6" s="752"/>
      <c r="F6" s="752"/>
      <c r="G6" s="752"/>
      <c r="H6" s="752"/>
      <c r="I6" s="752"/>
      <c r="J6" s="752"/>
      <c r="K6" s="752"/>
      <c r="L6" s="752"/>
      <c r="M6" s="752"/>
      <c r="N6" s="752"/>
      <c r="O6" s="752"/>
      <c r="P6" s="752"/>
      <c r="Q6" s="752"/>
      <c r="R6" s="752"/>
      <c r="S6" s="435"/>
      <c r="T6" s="435"/>
      <c r="U6" s="435"/>
      <c r="V6" s="435"/>
      <c r="W6" s="435"/>
      <c r="X6" s="435"/>
      <c r="Y6" s="435"/>
      <c r="Z6" s="435"/>
      <c r="AA6" s="435"/>
      <c r="AB6" s="435"/>
      <c r="AC6" s="435"/>
      <c r="AD6" s="435"/>
      <c r="AE6" s="435"/>
      <c r="AF6" s="435"/>
      <c r="AG6" s="435"/>
      <c r="AH6" s="435"/>
      <c r="AI6" s="435"/>
      <c r="AJ6" s="435"/>
      <c r="AK6" s="435"/>
      <c r="AL6" s="435"/>
      <c r="AM6" s="435"/>
      <c r="AN6" s="435"/>
      <c r="AO6" s="435"/>
      <c r="AP6" s="435"/>
    </row>
    <row r="7" spans="1:42" x14ac:dyDescent="0.3">
      <c r="A7" s="753"/>
      <c r="B7" s="753"/>
      <c r="C7" s="753"/>
      <c r="D7" s="753"/>
      <c r="E7" s="753"/>
      <c r="F7" s="753"/>
      <c r="G7" s="753"/>
      <c r="H7" s="753"/>
      <c r="I7" s="753"/>
      <c r="J7" s="753"/>
      <c r="K7" s="753"/>
      <c r="L7" s="753"/>
      <c r="M7" s="753"/>
      <c r="N7" s="753"/>
      <c r="O7" s="753"/>
      <c r="P7" s="753"/>
      <c r="Q7" s="753"/>
      <c r="R7" s="753"/>
      <c r="S7" s="435"/>
      <c r="T7" s="435"/>
      <c r="U7" s="435"/>
      <c r="V7" s="435"/>
      <c r="W7" s="435"/>
      <c r="X7" s="435"/>
      <c r="Y7" s="435"/>
      <c r="Z7" s="435"/>
      <c r="AA7" s="435"/>
      <c r="AB7" s="435"/>
      <c r="AC7" s="435"/>
      <c r="AD7" s="435"/>
      <c r="AE7" s="435"/>
      <c r="AF7" s="435"/>
      <c r="AG7" s="435"/>
      <c r="AH7" s="435"/>
      <c r="AI7" s="435"/>
      <c r="AJ7" s="435"/>
      <c r="AK7" s="435"/>
      <c r="AL7" s="435"/>
      <c r="AM7" s="435"/>
      <c r="AN7" s="435"/>
      <c r="AO7" s="435"/>
      <c r="AP7" s="435"/>
    </row>
    <row r="8" spans="1:42" x14ac:dyDescent="0.3">
      <c r="A8" s="438" t="s">
        <v>791</v>
      </c>
      <c r="B8" s="439" t="s">
        <v>805</v>
      </c>
      <c r="C8" s="437"/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435"/>
      <c r="P8" s="435"/>
      <c r="Q8" s="435"/>
      <c r="R8" s="435"/>
      <c r="S8" s="435"/>
      <c r="T8" s="435"/>
      <c r="U8" s="435"/>
      <c r="V8" s="435"/>
      <c r="W8" s="435"/>
      <c r="X8" s="435"/>
      <c r="Y8" s="435"/>
      <c r="Z8" s="435"/>
      <c r="AA8" s="435"/>
      <c r="AB8" s="435"/>
      <c r="AC8" s="435"/>
      <c r="AD8" s="435"/>
      <c r="AE8" s="435"/>
      <c r="AF8" s="435"/>
      <c r="AG8" s="435"/>
      <c r="AH8" s="435"/>
      <c r="AI8" s="435"/>
      <c r="AJ8" s="435"/>
      <c r="AK8" s="435"/>
      <c r="AL8" s="435"/>
      <c r="AM8" s="435"/>
      <c r="AN8" s="435"/>
      <c r="AO8" s="435"/>
      <c r="AP8" s="435"/>
    </row>
    <row r="9" spans="1:42" x14ac:dyDescent="0.3">
      <c r="A9" s="438" t="s">
        <v>792</v>
      </c>
      <c r="B9" s="438" t="s">
        <v>793</v>
      </c>
      <c r="C9" s="437"/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  <c r="O9" s="435"/>
      <c r="P9" s="435"/>
      <c r="Q9" s="435"/>
      <c r="R9" s="435"/>
      <c r="S9" s="435"/>
      <c r="T9" s="435"/>
      <c r="U9" s="435"/>
      <c r="V9" s="435"/>
      <c r="W9" s="435"/>
      <c r="X9" s="435"/>
      <c r="Y9" s="435"/>
      <c r="Z9" s="435"/>
      <c r="AA9" s="435"/>
      <c r="AB9" s="435"/>
      <c r="AC9" s="435"/>
      <c r="AD9" s="435"/>
      <c r="AE9" s="435"/>
      <c r="AF9" s="435"/>
      <c r="AG9" s="435"/>
      <c r="AH9" s="435"/>
      <c r="AI9" s="435"/>
      <c r="AJ9" s="435"/>
      <c r="AK9" s="435"/>
      <c r="AL9" s="435"/>
      <c r="AM9" s="435"/>
      <c r="AN9" s="435"/>
      <c r="AO9" s="435"/>
      <c r="AP9" s="435"/>
    </row>
    <row r="10" spans="1:42" x14ac:dyDescent="0.3">
      <c r="A10" s="438" t="s">
        <v>794</v>
      </c>
      <c r="B10" s="440" t="s">
        <v>795</v>
      </c>
      <c r="C10" s="437"/>
      <c r="D10" s="437"/>
      <c r="E10" s="437"/>
      <c r="F10" s="437"/>
      <c r="G10" s="437"/>
      <c r="H10" s="437"/>
      <c r="I10" s="437"/>
      <c r="J10" s="437"/>
      <c r="K10" s="437"/>
      <c r="L10" s="437"/>
      <c r="M10" s="437"/>
      <c r="N10" s="437"/>
      <c r="O10" s="435"/>
      <c r="P10" s="435"/>
      <c r="Q10" s="435"/>
      <c r="R10" s="435"/>
      <c r="S10" s="435"/>
      <c r="T10" s="435"/>
      <c r="U10" s="435"/>
      <c r="V10" s="435"/>
      <c r="W10" s="435"/>
      <c r="X10" s="435"/>
      <c r="Y10" s="435"/>
      <c r="Z10" s="435"/>
      <c r="AA10" s="435"/>
      <c r="AB10" s="435"/>
      <c r="AC10" s="435"/>
      <c r="AD10" s="435"/>
      <c r="AE10" s="435"/>
      <c r="AF10" s="435"/>
      <c r="AG10" s="435"/>
      <c r="AH10" s="435"/>
      <c r="AI10" s="435"/>
      <c r="AJ10" s="435"/>
      <c r="AK10" s="435"/>
      <c r="AL10" s="435"/>
      <c r="AM10" s="435"/>
      <c r="AN10" s="435"/>
      <c r="AO10" s="435"/>
      <c r="AP10" s="435"/>
    </row>
    <row r="11" spans="1:42" x14ac:dyDescent="0.3">
      <c r="A11" s="754" t="s">
        <v>796</v>
      </c>
      <c r="B11" s="756" t="s">
        <v>797</v>
      </c>
      <c r="C11" s="757"/>
      <c r="D11" s="758"/>
      <c r="E11" s="754" t="s">
        <v>798</v>
      </c>
      <c r="F11" s="441" t="s">
        <v>799</v>
      </c>
      <c r="G11" s="762" t="s">
        <v>800</v>
      </c>
      <c r="H11" s="763"/>
      <c r="I11" s="763"/>
      <c r="J11" s="763"/>
      <c r="K11" s="763"/>
      <c r="L11" s="764"/>
      <c r="M11" s="762" t="s">
        <v>800</v>
      </c>
      <c r="N11" s="763"/>
      <c r="O11" s="763"/>
      <c r="P11" s="763"/>
      <c r="Q11" s="763"/>
      <c r="R11" s="764"/>
      <c r="S11" s="762" t="s">
        <v>800</v>
      </c>
      <c r="T11" s="763"/>
      <c r="U11" s="763"/>
      <c r="V11" s="763"/>
      <c r="W11" s="763"/>
      <c r="X11" s="764"/>
      <c r="Y11" s="762" t="s">
        <v>800</v>
      </c>
      <c r="Z11" s="763"/>
      <c r="AA11" s="763"/>
      <c r="AB11" s="763"/>
      <c r="AC11" s="763"/>
      <c r="AD11" s="766"/>
      <c r="AE11" s="763" t="s">
        <v>800</v>
      </c>
      <c r="AF11" s="763"/>
      <c r="AG11" s="763"/>
      <c r="AH11" s="763"/>
      <c r="AI11" s="763"/>
      <c r="AJ11" s="764"/>
      <c r="AK11" s="762" t="s">
        <v>800</v>
      </c>
      <c r="AL11" s="763"/>
      <c r="AM11" s="763"/>
      <c r="AN11" s="763"/>
      <c r="AO11" s="763"/>
      <c r="AP11" s="764"/>
    </row>
    <row r="12" spans="1:42" ht="24.75" customHeight="1" x14ac:dyDescent="0.3">
      <c r="A12" s="755"/>
      <c r="B12" s="759"/>
      <c r="C12" s="760"/>
      <c r="D12" s="761"/>
      <c r="E12" s="755"/>
      <c r="F12" s="442">
        <v>0</v>
      </c>
      <c r="G12" s="443">
        <v>5</v>
      </c>
      <c r="H12" s="443">
        <f>G12+5</f>
        <v>10</v>
      </c>
      <c r="I12" s="443">
        <f>H12+5</f>
        <v>15</v>
      </c>
      <c r="J12" s="443">
        <f>I12+5</f>
        <v>20</v>
      </c>
      <c r="K12" s="443">
        <f>J12+5</f>
        <v>25</v>
      </c>
      <c r="L12" s="443">
        <f>K12+5</f>
        <v>30</v>
      </c>
      <c r="M12" s="443">
        <v>35</v>
      </c>
      <c r="N12" s="443">
        <f>M12+5</f>
        <v>40</v>
      </c>
      <c r="O12" s="443">
        <f>N12+5</f>
        <v>45</v>
      </c>
      <c r="P12" s="443">
        <f>O12+5</f>
        <v>50</v>
      </c>
      <c r="Q12" s="443">
        <f>P12+5</f>
        <v>55</v>
      </c>
      <c r="R12" s="443">
        <f>Q12+5</f>
        <v>60</v>
      </c>
      <c r="S12" s="443">
        <v>65</v>
      </c>
      <c r="T12" s="443">
        <f>S12+5</f>
        <v>70</v>
      </c>
      <c r="U12" s="443">
        <f>T12+5</f>
        <v>75</v>
      </c>
      <c r="V12" s="443">
        <f>U12+5</f>
        <v>80</v>
      </c>
      <c r="W12" s="443">
        <f>V12+5</f>
        <v>85</v>
      </c>
      <c r="X12" s="443">
        <f>W12+5</f>
        <v>90</v>
      </c>
      <c r="Y12" s="443">
        <v>95</v>
      </c>
      <c r="Z12" s="443">
        <f>Y12+5</f>
        <v>100</v>
      </c>
      <c r="AA12" s="443">
        <f>Z12+5</f>
        <v>105</v>
      </c>
      <c r="AB12" s="443">
        <f>AA12+5</f>
        <v>110</v>
      </c>
      <c r="AC12" s="443">
        <f>AB12+5</f>
        <v>115</v>
      </c>
      <c r="AD12" s="444">
        <f>AC12+5</f>
        <v>120</v>
      </c>
      <c r="AE12" s="445">
        <v>125</v>
      </c>
      <c r="AF12" s="443">
        <f>AE12+5</f>
        <v>130</v>
      </c>
      <c r="AG12" s="443">
        <f>AF12+5</f>
        <v>135</v>
      </c>
      <c r="AH12" s="443">
        <f>AG12+5</f>
        <v>140</v>
      </c>
      <c r="AI12" s="443">
        <f>AH12+5</f>
        <v>145</v>
      </c>
      <c r="AJ12" s="443">
        <f>AI12+5</f>
        <v>150</v>
      </c>
      <c r="AK12" s="443">
        <v>155</v>
      </c>
      <c r="AL12" s="443">
        <f>AK12+5</f>
        <v>160</v>
      </c>
      <c r="AM12" s="443">
        <f>AL12+5</f>
        <v>165</v>
      </c>
      <c r="AN12" s="443">
        <f>AM12+5</f>
        <v>170</v>
      </c>
      <c r="AO12" s="443">
        <f>AN12+5</f>
        <v>175</v>
      </c>
      <c r="AP12" s="443">
        <f>AO12+5</f>
        <v>180</v>
      </c>
    </row>
    <row r="13" spans="1:42" x14ac:dyDescent="0.3">
      <c r="A13" s="446">
        <v>1</v>
      </c>
      <c r="B13" s="745" t="str">
        <f>ABC!$B$46</f>
        <v>General Requirements</v>
      </c>
      <c r="C13" s="746"/>
      <c r="D13" s="747"/>
      <c r="E13" s="447" t="e">
        <f>ABC!N52</f>
        <v>#REF!</v>
      </c>
      <c r="F13" s="448" t="e">
        <f>(100*(E13/E19))</f>
        <v>#REF!</v>
      </c>
      <c r="G13" s="449" t="e">
        <f>$F13/36</f>
        <v>#REF!</v>
      </c>
      <c r="H13" s="449" t="e">
        <f t="shared" ref="H13:AP13" si="0">$F13/36</f>
        <v>#REF!</v>
      </c>
      <c r="I13" s="449" t="e">
        <f t="shared" si="0"/>
        <v>#REF!</v>
      </c>
      <c r="J13" s="449" t="e">
        <f t="shared" si="0"/>
        <v>#REF!</v>
      </c>
      <c r="K13" s="449" t="e">
        <f t="shared" si="0"/>
        <v>#REF!</v>
      </c>
      <c r="L13" s="449" t="e">
        <f t="shared" si="0"/>
        <v>#REF!</v>
      </c>
      <c r="M13" s="449" t="e">
        <f t="shared" si="0"/>
        <v>#REF!</v>
      </c>
      <c r="N13" s="449" t="e">
        <f t="shared" si="0"/>
        <v>#REF!</v>
      </c>
      <c r="O13" s="449" t="e">
        <f t="shared" si="0"/>
        <v>#REF!</v>
      </c>
      <c r="P13" s="449" t="e">
        <f t="shared" si="0"/>
        <v>#REF!</v>
      </c>
      <c r="Q13" s="449" t="e">
        <f t="shared" si="0"/>
        <v>#REF!</v>
      </c>
      <c r="R13" s="449" t="e">
        <f t="shared" si="0"/>
        <v>#REF!</v>
      </c>
      <c r="S13" s="449" t="e">
        <f t="shared" si="0"/>
        <v>#REF!</v>
      </c>
      <c r="T13" s="449" t="e">
        <f t="shared" si="0"/>
        <v>#REF!</v>
      </c>
      <c r="U13" s="449" t="e">
        <f t="shared" si="0"/>
        <v>#REF!</v>
      </c>
      <c r="V13" s="449" t="e">
        <f t="shared" si="0"/>
        <v>#REF!</v>
      </c>
      <c r="W13" s="449" t="e">
        <f t="shared" si="0"/>
        <v>#REF!</v>
      </c>
      <c r="X13" s="449" t="e">
        <f t="shared" si="0"/>
        <v>#REF!</v>
      </c>
      <c r="Y13" s="449" t="e">
        <f t="shared" si="0"/>
        <v>#REF!</v>
      </c>
      <c r="Z13" s="449" t="e">
        <f t="shared" si="0"/>
        <v>#REF!</v>
      </c>
      <c r="AA13" s="449" t="e">
        <f t="shared" si="0"/>
        <v>#REF!</v>
      </c>
      <c r="AB13" s="449" t="e">
        <f t="shared" si="0"/>
        <v>#REF!</v>
      </c>
      <c r="AC13" s="449" t="e">
        <f t="shared" si="0"/>
        <v>#REF!</v>
      </c>
      <c r="AD13" s="450" t="e">
        <f t="shared" si="0"/>
        <v>#REF!</v>
      </c>
      <c r="AE13" s="451" t="e">
        <f t="shared" si="0"/>
        <v>#REF!</v>
      </c>
      <c r="AF13" s="449" t="e">
        <f t="shared" si="0"/>
        <v>#REF!</v>
      </c>
      <c r="AG13" s="449" t="e">
        <f t="shared" si="0"/>
        <v>#REF!</v>
      </c>
      <c r="AH13" s="449" t="e">
        <f t="shared" si="0"/>
        <v>#REF!</v>
      </c>
      <c r="AI13" s="449" t="e">
        <f t="shared" si="0"/>
        <v>#REF!</v>
      </c>
      <c r="AJ13" s="449" t="e">
        <f t="shared" si="0"/>
        <v>#REF!</v>
      </c>
      <c r="AK13" s="449" t="e">
        <f t="shared" si="0"/>
        <v>#REF!</v>
      </c>
      <c r="AL13" s="449" t="e">
        <f t="shared" si="0"/>
        <v>#REF!</v>
      </c>
      <c r="AM13" s="449" t="e">
        <f t="shared" si="0"/>
        <v>#REF!</v>
      </c>
      <c r="AN13" s="449" t="e">
        <f t="shared" si="0"/>
        <v>#REF!</v>
      </c>
      <c r="AO13" s="449" t="e">
        <f t="shared" si="0"/>
        <v>#REF!</v>
      </c>
      <c r="AP13" s="449" t="e">
        <f t="shared" si="0"/>
        <v>#REF!</v>
      </c>
    </row>
    <row r="14" spans="1:42" x14ac:dyDescent="0.3">
      <c r="A14" s="446">
        <v>2</v>
      </c>
      <c r="B14" s="748" t="str">
        <f>ABC!$B$53</f>
        <v>Demolition, Hauling, Disposal and Restoration</v>
      </c>
      <c r="C14" s="749"/>
      <c r="D14" s="750"/>
      <c r="E14" s="447" t="e">
        <f>ABC!N57</f>
        <v>#REF!</v>
      </c>
      <c r="F14" s="448" t="e">
        <f>(100*(E14/E19))</f>
        <v>#REF!</v>
      </c>
      <c r="G14" s="452" t="e">
        <f>$F14/4</f>
        <v>#REF!</v>
      </c>
      <c r="H14" s="452" t="e">
        <f>$F14/4</f>
        <v>#REF!</v>
      </c>
      <c r="J14" s="453"/>
      <c r="K14" s="453"/>
      <c r="L14" s="453"/>
      <c r="M14" s="453"/>
      <c r="N14" s="453"/>
      <c r="O14" s="453"/>
      <c r="P14" s="453"/>
      <c r="Q14" s="453"/>
      <c r="R14" s="453"/>
      <c r="S14" s="453"/>
      <c r="T14" s="453"/>
      <c r="U14" s="453"/>
      <c r="V14" s="453"/>
      <c r="W14" s="453"/>
      <c r="X14" s="453"/>
      <c r="Y14" s="453"/>
      <c r="Z14" s="453"/>
      <c r="AA14" s="453"/>
      <c r="AB14" s="453"/>
      <c r="AC14" s="453"/>
      <c r="AD14" s="454"/>
      <c r="AE14" s="455"/>
      <c r="AF14" s="453"/>
      <c r="AG14" s="453"/>
      <c r="AH14" s="453"/>
      <c r="AI14" s="453"/>
      <c r="AJ14" s="453"/>
      <c r="AK14" s="453"/>
      <c r="AL14" s="453"/>
      <c r="AM14" s="453"/>
      <c r="AN14" s="453"/>
      <c r="AO14" s="452" t="e">
        <f>$F14/4</f>
        <v>#REF!</v>
      </c>
      <c r="AP14" s="452" t="e">
        <f>$F14/4</f>
        <v>#REF!</v>
      </c>
    </row>
    <row r="15" spans="1:42" x14ac:dyDescent="0.3">
      <c r="A15" s="446">
        <v>3</v>
      </c>
      <c r="B15" s="745" t="str">
        <f>ABC!$B$58</f>
        <v>Structural Works</v>
      </c>
      <c r="C15" s="746"/>
      <c r="D15" s="747"/>
      <c r="E15" s="447" t="e">
        <f>ABC!N65</f>
        <v>#REF!</v>
      </c>
      <c r="F15" s="456" t="e">
        <f>(100*(E15/E19))</f>
        <v>#REF!</v>
      </c>
      <c r="G15" s="457"/>
      <c r="H15" s="453"/>
      <c r="I15" s="458" t="e">
        <f>$F15/17</f>
        <v>#REF!</v>
      </c>
      <c r="J15" s="458" t="e">
        <f>F15/17</f>
        <v>#REF!</v>
      </c>
      <c r="K15" s="458" t="e">
        <f>F15/17</f>
        <v>#REF!</v>
      </c>
      <c r="L15" s="458" t="e">
        <f>F15/17</f>
        <v>#REF!</v>
      </c>
      <c r="M15" s="458" t="e">
        <f>F15/17</f>
        <v>#REF!</v>
      </c>
      <c r="N15" s="458" t="e">
        <f>F15/17</f>
        <v>#REF!</v>
      </c>
      <c r="O15" s="458" t="e">
        <f>F15/17</f>
        <v>#REF!</v>
      </c>
      <c r="P15" s="458" t="e">
        <f>F15/17</f>
        <v>#REF!</v>
      </c>
      <c r="Q15" s="458" t="e">
        <f>F15/17</f>
        <v>#REF!</v>
      </c>
      <c r="R15" s="458" t="e">
        <f>F15/17</f>
        <v>#REF!</v>
      </c>
      <c r="S15" s="458" t="e">
        <f>F15/17</f>
        <v>#REF!</v>
      </c>
      <c r="T15" s="458" t="e">
        <f>F15/17</f>
        <v>#REF!</v>
      </c>
      <c r="U15" s="458" t="e">
        <f>F15/17</f>
        <v>#REF!</v>
      </c>
      <c r="V15" s="458" t="e">
        <f>F15/17</f>
        <v>#REF!</v>
      </c>
      <c r="W15" s="458" t="e">
        <f>F15/17</f>
        <v>#REF!</v>
      </c>
      <c r="X15" s="458" t="e">
        <f>F15/17</f>
        <v>#REF!</v>
      </c>
      <c r="Y15" s="458" t="e">
        <f>F15/17</f>
        <v>#REF!</v>
      </c>
      <c r="Z15" s="453"/>
      <c r="AA15" s="453"/>
      <c r="AB15" s="453"/>
      <c r="AC15" s="459"/>
      <c r="AD15" s="454"/>
      <c r="AE15" s="460"/>
      <c r="AF15" s="453"/>
      <c r="AG15" s="453"/>
      <c r="AH15" s="453"/>
      <c r="AI15" s="459"/>
      <c r="AJ15" s="453"/>
      <c r="AK15" s="457"/>
      <c r="AL15" s="453"/>
      <c r="AM15" s="453"/>
      <c r="AN15" s="453"/>
      <c r="AO15" s="459"/>
      <c r="AP15" s="453"/>
    </row>
    <row r="16" spans="1:42" x14ac:dyDescent="0.3">
      <c r="A16" s="446">
        <v>4</v>
      </c>
      <c r="B16" s="745" t="str">
        <f>ABC!$B$66</f>
        <v>Architectural Works</v>
      </c>
      <c r="C16" s="746"/>
      <c r="D16" s="747"/>
      <c r="E16" s="447" t="e">
        <f>ABC!N114</f>
        <v>#REF!</v>
      </c>
      <c r="F16" s="448" t="e">
        <f>(100*(E16/E19))</f>
        <v>#REF!</v>
      </c>
      <c r="G16" s="457"/>
      <c r="H16" s="457"/>
      <c r="I16" s="453"/>
      <c r="J16" s="459"/>
      <c r="K16" s="459"/>
      <c r="L16" s="459"/>
      <c r="M16" s="459"/>
      <c r="N16" s="457"/>
      <c r="O16" s="453"/>
      <c r="P16" s="453"/>
      <c r="Q16" s="453"/>
      <c r="R16" s="453"/>
      <c r="S16" s="457"/>
      <c r="T16" s="457"/>
      <c r="U16" s="459"/>
      <c r="V16" s="459"/>
      <c r="W16" s="453"/>
      <c r="X16" s="453"/>
      <c r="Y16" s="461" t="e">
        <f t="shared" ref="Y16:AP16" si="1">$F16/18</f>
        <v>#REF!</v>
      </c>
      <c r="Z16" s="461" t="e">
        <f t="shared" si="1"/>
        <v>#REF!</v>
      </c>
      <c r="AA16" s="461" t="e">
        <f t="shared" si="1"/>
        <v>#REF!</v>
      </c>
      <c r="AB16" s="461" t="e">
        <f t="shared" si="1"/>
        <v>#REF!</v>
      </c>
      <c r="AC16" s="461" t="e">
        <f t="shared" si="1"/>
        <v>#REF!</v>
      </c>
      <c r="AD16" s="462" t="e">
        <f t="shared" si="1"/>
        <v>#REF!</v>
      </c>
      <c r="AE16" s="463" t="e">
        <f t="shared" si="1"/>
        <v>#REF!</v>
      </c>
      <c r="AF16" s="461" t="e">
        <f t="shared" si="1"/>
        <v>#REF!</v>
      </c>
      <c r="AG16" s="461" t="e">
        <f t="shared" si="1"/>
        <v>#REF!</v>
      </c>
      <c r="AH16" s="461" t="e">
        <f t="shared" si="1"/>
        <v>#REF!</v>
      </c>
      <c r="AI16" s="461" t="e">
        <f t="shared" si="1"/>
        <v>#REF!</v>
      </c>
      <c r="AJ16" s="461" t="e">
        <f t="shared" si="1"/>
        <v>#REF!</v>
      </c>
      <c r="AK16" s="461" t="e">
        <f t="shared" si="1"/>
        <v>#REF!</v>
      </c>
      <c r="AL16" s="461" t="e">
        <f t="shared" si="1"/>
        <v>#REF!</v>
      </c>
      <c r="AM16" s="461" t="e">
        <f t="shared" si="1"/>
        <v>#REF!</v>
      </c>
      <c r="AN16" s="461" t="e">
        <f t="shared" si="1"/>
        <v>#REF!</v>
      </c>
      <c r="AO16" s="461" t="e">
        <f t="shared" si="1"/>
        <v>#REF!</v>
      </c>
      <c r="AP16" s="461" t="e">
        <f t="shared" si="1"/>
        <v>#REF!</v>
      </c>
    </row>
    <row r="17" spans="1:42" x14ac:dyDescent="0.3">
      <c r="A17" s="446">
        <v>5</v>
      </c>
      <c r="B17" s="745" t="str">
        <f>ABC!$B$115</f>
        <v>Plumbing Works</v>
      </c>
      <c r="C17" s="746"/>
      <c r="D17" s="747"/>
      <c r="E17" s="447" t="e">
        <f>ABC!N120</f>
        <v>#REF!</v>
      </c>
      <c r="F17" s="448" t="e">
        <f>(100*(E17/E19))</f>
        <v>#REF!</v>
      </c>
      <c r="G17" s="457"/>
      <c r="H17" s="457"/>
      <c r="I17" s="457"/>
      <c r="J17" s="453"/>
      <c r="K17" s="453"/>
      <c r="L17" s="457"/>
      <c r="M17" s="457"/>
      <c r="N17" s="457"/>
      <c r="O17" s="457"/>
      <c r="P17" s="453"/>
      <c r="Q17" s="453"/>
      <c r="R17" s="457"/>
      <c r="S17" s="457"/>
      <c r="T17" s="457"/>
      <c r="U17" s="459"/>
      <c r="V17" s="459"/>
      <c r="W17" s="459"/>
      <c r="X17" s="459"/>
      <c r="Y17" s="464" t="e">
        <f>$F17/4</f>
        <v>#REF!</v>
      </c>
      <c r="Z17" s="464" t="e">
        <f>$F17/4</f>
        <v>#REF!</v>
      </c>
      <c r="AA17" s="464" t="e">
        <f>$F17/4</f>
        <v>#REF!</v>
      </c>
      <c r="AB17" s="464" t="e">
        <f>$F17/4</f>
        <v>#REF!</v>
      </c>
      <c r="AC17" s="459"/>
      <c r="AD17" s="465"/>
      <c r="AE17" s="460"/>
      <c r="AF17" s="457"/>
      <c r="AG17" s="453"/>
      <c r="AH17" s="453"/>
      <c r="AI17" s="453"/>
      <c r="AJ17" s="457"/>
      <c r="AK17" s="457"/>
      <c r="AL17" s="457"/>
      <c r="AM17" s="457"/>
      <c r="AN17" s="453"/>
      <c r="AO17" s="453"/>
      <c r="AP17" s="457"/>
    </row>
    <row r="18" spans="1:42" x14ac:dyDescent="0.3">
      <c r="A18" s="446">
        <v>6</v>
      </c>
      <c r="B18" s="745" t="e">
        <f>ABC!$B$121</f>
        <v>#REF!</v>
      </c>
      <c r="C18" s="746"/>
      <c r="D18" s="747"/>
      <c r="E18" s="447" t="e">
        <f>ABC!N140+ABC!N165+ABC!N172</f>
        <v>#REF!</v>
      </c>
      <c r="F18" s="448" t="e">
        <f>(100*(E18/E19))</f>
        <v>#REF!</v>
      </c>
      <c r="G18" s="457"/>
      <c r="H18" s="457"/>
      <c r="I18" s="457"/>
      <c r="J18" s="457"/>
      <c r="K18" s="459"/>
      <c r="L18" s="459"/>
      <c r="M18" s="457"/>
      <c r="N18" s="457"/>
      <c r="O18" s="459"/>
      <c r="P18" s="459"/>
      <c r="Q18" s="494" t="e">
        <f>F18/8</f>
        <v>#REF!</v>
      </c>
      <c r="R18" s="494" t="e">
        <f>F18/8</f>
        <v>#REF!</v>
      </c>
      <c r="S18" s="494" t="e">
        <f>F18/8</f>
        <v>#REF!</v>
      </c>
      <c r="T18" s="494" t="e">
        <f>F18/8</f>
        <v>#REF!</v>
      </c>
      <c r="U18" s="494" t="e">
        <f>F18/8</f>
        <v>#REF!</v>
      </c>
      <c r="V18" s="494" t="e">
        <f>F18/8</f>
        <v>#REF!</v>
      </c>
      <c r="W18" s="494" t="e">
        <f>F18/8</f>
        <v>#REF!</v>
      </c>
      <c r="X18" s="494" t="e">
        <f>F18/8</f>
        <v>#REF!</v>
      </c>
      <c r="Y18" s="457"/>
      <c r="Z18" s="457"/>
      <c r="AA18" s="457"/>
      <c r="AB18" s="457"/>
      <c r="AC18" s="459"/>
      <c r="AD18" s="465"/>
      <c r="AE18" s="460"/>
      <c r="AF18" s="457"/>
      <c r="AG18" s="457"/>
      <c r="AH18" s="457"/>
      <c r="AI18" s="459"/>
      <c r="AJ18" s="459"/>
      <c r="AK18" s="457"/>
      <c r="AL18" s="457"/>
      <c r="AM18" s="457"/>
      <c r="AN18" s="457"/>
      <c r="AO18" s="459"/>
      <c r="AP18" s="459"/>
    </row>
    <row r="19" spans="1:42" x14ac:dyDescent="0.3">
      <c r="A19" s="457"/>
      <c r="B19" s="762" t="s">
        <v>801</v>
      </c>
      <c r="C19" s="763"/>
      <c r="D19" s="764"/>
      <c r="E19" s="466" t="e">
        <f>SUM(E13:E18)</f>
        <v>#REF!</v>
      </c>
      <c r="F19" s="448" t="e">
        <f>SUM(F13:F18)</f>
        <v>#REF!</v>
      </c>
      <c r="G19" s="765" t="e">
        <f>SUM(G13:L18)</f>
        <v>#REF!</v>
      </c>
      <c r="H19" s="765"/>
      <c r="I19" s="765"/>
      <c r="J19" s="765"/>
      <c r="K19" s="765"/>
      <c r="L19" s="765"/>
      <c r="M19" s="767" t="e">
        <f>SUM(M13:R18)</f>
        <v>#REF!</v>
      </c>
      <c r="N19" s="768"/>
      <c r="O19" s="768"/>
      <c r="P19" s="768"/>
      <c r="Q19" s="768"/>
      <c r="R19" s="769"/>
      <c r="S19" s="765" t="e">
        <f>SUM(S13:X18)</f>
        <v>#REF!</v>
      </c>
      <c r="T19" s="765"/>
      <c r="U19" s="765"/>
      <c r="V19" s="765"/>
      <c r="W19" s="765"/>
      <c r="X19" s="765"/>
      <c r="Y19" s="765" t="e">
        <f>SUM(Y13:AD18)</f>
        <v>#REF!</v>
      </c>
      <c r="Z19" s="765"/>
      <c r="AA19" s="765"/>
      <c r="AB19" s="765"/>
      <c r="AC19" s="765"/>
      <c r="AD19" s="770"/>
      <c r="AE19" s="769" t="e">
        <f>SUM(AE13:AJ18)</f>
        <v>#REF!</v>
      </c>
      <c r="AF19" s="765"/>
      <c r="AG19" s="765"/>
      <c r="AH19" s="765"/>
      <c r="AI19" s="765"/>
      <c r="AJ19" s="765"/>
      <c r="AK19" s="765" t="e">
        <f>SUM(AK13:AP18)</f>
        <v>#REF!</v>
      </c>
      <c r="AL19" s="765"/>
      <c r="AM19" s="765"/>
      <c r="AN19" s="765"/>
      <c r="AO19" s="765"/>
      <c r="AP19" s="765"/>
    </row>
    <row r="20" spans="1:42" x14ac:dyDescent="0.3">
      <c r="A20" s="438"/>
      <c r="B20" s="438"/>
      <c r="C20" s="438"/>
      <c r="D20" s="438"/>
      <c r="E20" s="457"/>
      <c r="F20" s="457">
        <v>0</v>
      </c>
      <c r="G20" s="467" t="e">
        <f>SUM(G13:G18)</f>
        <v>#REF!</v>
      </c>
      <c r="H20" s="467" t="e">
        <f>SUM(H13:H19)</f>
        <v>#REF!</v>
      </c>
      <c r="I20" s="467" t="e">
        <f>SUM(I13:I18)</f>
        <v>#REF!</v>
      </c>
      <c r="J20" s="467" t="e">
        <f>SUM(J13:J18)</f>
        <v>#REF!</v>
      </c>
      <c r="K20" s="467" t="e">
        <f>SUM(K13:K18)</f>
        <v>#REF!</v>
      </c>
      <c r="L20" s="467" t="e">
        <f>SUM(L13:L18)</f>
        <v>#REF!</v>
      </c>
      <c r="M20" s="467" t="e">
        <f>SUM(M13:M18)</f>
        <v>#REF!</v>
      </c>
      <c r="N20" s="467" t="e">
        <f>SUM(N13:N19)</f>
        <v>#REF!</v>
      </c>
      <c r="O20" s="467" t="e">
        <f>SUM(O13:O18)</f>
        <v>#REF!</v>
      </c>
      <c r="P20" s="467" t="e">
        <f>SUM(P13:P18)</f>
        <v>#REF!</v>
      </c>
      <c r="Q20" s="467" t="e">
        <f>SUM(Q13:Q18)</f>
        <v>#REF!</v>
      </c>
      <c r="R20" s="467" t="e">
        <f>SUM(R13:R18)</f>
        <v>#REF!</v>
      </c>
      <c r="S20" s="467" t="e">
        <f>SUM(S13:S18)</f>
        <v>#REF!</v>
      </c>
      <c r="T20" s="467" t="e">
        <f>SUM(T13:T19)</f>
        <v>#REF!</v>
      </c>
      <c r="U20" s="467" t="e">
        <f>SUM(U13:U18)</f>
        <v>#REF!</v>
      </c>
      <c r="V20" s="467" t="e">
        <f>SUM(V13:V18)</f>
        <v>#REF!</v>
      </c>
      <c r="W20" s="467" t="e">
        <f>SUM(W13:W18)</f>
        <v>#REF!</v>
      </c>
      <c r="X20" s="467" t="e">
        <f>SUM(X13:X18)</f>
        <v>#REF!</v>
      </c>
      <c r="Y20" s="467" t="e">
        <f>SUM(Y13:Y18)</f>
        <v>#REF!</v>
      </c>
      <c r="Z20" s="467" t="e">
        <f>SUM(Z13:Z19)</f>
        <v>#REF!</v>
      </c>
      <c r="AA20" s="467" t="e">
        <f t="shared" ref="AA20:AP20" si="2">SUM(AA13:AA18)</f>
        <v>#REF!</v>
      </c>
      <c r="AB20" s="467" t="e">
        <f t="shared" si="2"/>
        <v>#REF!</v>
      </c>
      <c r="AC20" s="467" t="e">
        <f t="shared" si="2"/>
        <v>#REF!</v>
      </c>
      <c r="AD20" s="467" t="e">
        <f t="shared" si="2"/>
        <v>#REF!</v>
      </c>
      <c r="AE20" s="467" t="e">
        <f t="shared" si="2"/>
        <v>#REF!</v>
      </c>
      <c r="AF20" s="467" t="e">
        <f t="shared" si="2"/>
        <v>#REF!</v>
      </c>
      <c r="AG20" s="467" t="e">
        <f t="shared" si="2"/>
        <v>#REF!</v>
      </c>
      <c r="AH20" s="467" t="e">
        <f t="shared" si="2"/>
        <v>#REF!</v>
      </c>
      <c r="AI20" s="467" t="e">
        <f t="shared" si="2"/>
        <v>#REF!</v>
      </c>
      <c r="AJ20" s="467" t="e">
        <f t="shared" si="2"/>
        <v>#REF!</v>
      </c>
      <c r="AK20" s="467" t="e">
        <f t="shared" si="2"/>
        <v>#REF!</v>
      </c>
      <c r="AL20" s="467" t="e">
        <f t="shared" si="2"/>
        <v>#REF!</v>
      </c>
      <c r="AM20" s="467" t="e">
        <f t="shared" si="2"/>
        <v>#REF!</v>
      </c>
      <c r="AN20" s="467" t="e">
        <f t="shared" si="2"/>
        <v>#REF!</v>
      </c>
      <c r="AO20" s="467" t="e">
        <f t="shared" si="2"/>
        <v>#REF!</v>
      </c>
      <c r="AP20" s="467" t="e">
        <f t="shared" si="2"/>
        <v>#REF!</v>
      </c>
    </row>
    <row r="21" spans="1:42" ht="37.5" customHeight="1" x14ac:dyDescent="0.3">
      <c r="A21" s="438"/>
      <c r="B21" s="438"/>
      <c r="C21" s="438"/>
      <c r="D21" s="438"/>
      <c r="E21" s="468" t="s">
        <v>802</v>
      </c>
      <c r="F21" s="457">
        <v>0</v>
      </c>
      <c r="G21" s="469" t="e">
        <f>F20+G20</f>
        <v>#REF!</v>
      </c>
      <c r="H21" s="469" t="e">
        <f>G21+H20</f>
        <v>#REF!</v>
      </c>
      <c r="I21" s="469" t="e">
        <f t="shared" ref="I21:AN21" si="3">H21+I20</f>
        <v>#REF!</v>
      </c>
      <c r="J21" s="469" t="e">
        <f t="shared" si="3"/>
        <v>#REF!</v>
      </c>
      <c r="K21" s="469" t="e">
        <f t="shared" si="3"/>
        <v>#REF!</v>
      </c>
      <c r="L21" s="469" t="e">
        <f t="shared" si="3"/>
        <v>#REF!</v>
      </c>
      <c r="M21" s="469" t="e">
        <f t="shared" si="3"/>
        <v>#REF!</v>
      </c>
      <c r="N21" s="469" t="e">
        <f t="shared" si="3"/>
        <v>#REF!</v>
      </c>
      <c r="O21" s="469" t="e">
        <f t="shared" si="3"/>
        <v>#REF!</v>
      </c>
      <c r="P21" s="469" t="e">
        <f t="shared" si="3"/>
        <v>#REF!</v>
      </c>
      <c r="Q21" s="469" t="e">
        <f t="shared" si="3"/>
        <v>#REF!</v>
      </c>
      <c r="R21" s="469" t="e">
        <f t="shared" si="3"/>
        <v>#REF!</v>
      </c>
      <c r="S21" s="469" t="e">
        <f t="shared" si="3"/>
        <v>#REF!</v>
      </c>
      <c r="T21" s="469" t="e">
        <f t="shared" si="3"/>
        <v>#REF!</v>
      </c>
      <c r="U21" s="469" t="e">
        <f t="shared" si="3"/>
        <v>#REF!</v>
      </c>
      <c r="V21" s="469" t="e">
        <f t="shared" si="3"/>
        <v>#REF!</v>
      </c>
      <c r="W21" s="469" t="e">
        <f t="shared" si="3"/>
        <v>#REF!</v>
      </c>
      <c r="X21" s="469" t="e">
        <f t="shared" si="3"/>
        <v>#REF!</v>
      </c>
      <c r="Y21" s="469" t="e">
        <f t="shared" si="3"/>
        <v>#REF!</v>
      </c>
      <c r="Z21" s="469" t="e">
        <f t="shared" si="3"/>
        <v>#REF!</v>
      </c>
      <c r="AA21" s="469" t="e">
        <f t="shared" si="3"/>
        <v>#REF!</v>
      </c>
      <c r="AB21" s="469" t="e">
        <f t="shared" si="3"/>
        <v>#REF!</v>
      </c>
      <c r="AC21" s="469" t="e">
        <f t="shared" si="3"/>
        <v>#REF!</v>
      </c>
      <c r="AD21" s="470" t="e">
        <f t="shared" si="3"/>
        <v>#REF!</v>
      </c>
      <c r="AE21" s="471" t="e">
        <f t="shared" si="3"/>
        <v>#REF!</v>
      </c>
      <c r="AF21" s="469" t="e">
        <f t="shared" si="3"/>
        <v>#REF!</v>
      </c>
      <c r="AG21" s="469" t="e">
        <f t="shared" si="3"/>
        <v>#REF!</v>
      </c>
      <c r="AH21" s="469" t="e">
        <f t="shared" si="3"/>
        <v>#REF!</v>
      </c>
      <c r="AI21" s="469" t="e">
        <f t="shared" si="3"/>
        <v>#REF!</v>
      </c>
      <c r="AJ21" s="469" t="e">
        <f t="shared" si="3"/>
        <v>#REF!</v>
      </c>
      <c r="AK21" s="469" t="e">
        <f t="shared" si="3"/>
        <v>#REF!</v>
      </c>
      <c r="AL21" s="469" t="e">
        <f t="shared" si="3"/>
        <v>#REF!</v>
      </c>
      <c r="AM21" s="469" t="e">
        <f t="shared" si="3"/>
        <v>#REF!</v>
      </c>
      <c r="AN21" s="469" t="e">
        <f t="shared" si="3"/>
        <v>#REF!</v>
      </c>
      <c r="AO21" s="469" t="e">
        <f>AN21+AO20</f>
        <v>#REF!</v>
      </c>
      <c r="AP21" s="469" t="e">
        <f>AO21+AP20</f>
        <v>#REF!</v>
      </c>
    </row>
    <row r="22" spans="1:42" ht="22.5" customHeight="1" x14ac:dyDescent="0.3">
      <c r="A22" s="438"/>
      <c r="B22" s="438"/>
      <c r="C22" s="438"/>
      <c r="D22" s="438"/>
      <c r="E22" s="774" t="s">
        <v>803</v>
      </c>
      <c r="F22" s="775"/>
      <c r="G22" s="773" t="e">
        <f>G19</f>
        <v>#REF!</v>
      </c>
      <c r="H22" s="771"/>
      <c r="I22" s="771"/>
      <c r="J22" s="771"/>
      <c r="K22" s="771"/>
      <c r="L22" s="772"/>
      <c r="M22" s="773" t="e">
        <f t="shared" ref="M22" si="4">M19</f>
        <v>#REF!</v>
      </c>
      <c r="N22" s="771"/>
      <c r="O22" s="771"/>
      <c r="P22" s="771"/>
      <c r="Q22" s="771"/>
      <c r="R22" s="772"/>
      <c r="S22" s="773" t="e">
        <f t="shared" ref="S22" si="5">S19</f>
        <v>#REF!</v>
      </c>
      <c r="T22" s="771"/>
      <c r="U22" s="771"/>
      <c r="V22" s="771"/>
      <c r="W22" s="771"/>
      <c r="X22" s="772"/>
      <c r="Y22" s="773" t="e">
        <f t="shared" ref="Y22" si="6">Y19</f>
        <v>#REF!</v>
      </c>
      <c r="Z22" s="771"/>
      <c r="AA22" s="771"/>
      <c r="AB22" s="771"/>
      <c r="AC22" s="771"/>
      <c r="AD22" s="780"/>
      <c r="AE22" s="771" t="e">
        <f t="shared" ref="AE22" si="7">AE19</f>
        <v>#REF!</v>
      </c>
      <c r="AF22" s="771"/>
      <c r="AG22" s="771"/>
      <c r="AH22" s="771"/>
      <c r="AI22" s="771"/>
      <c r="AJ22" s="772"/>
      <c r="AK22" s="773" t="e">
        <f t="shared" ref="AK22" si="8">AK19</f>
        <v>#REF!</v>
      </c>
      <c r="AL22" s="771"/>
      <c r="AM22" s="771"/>
      <c r="AN22" s="771"/>
      <c r="AO22" s="771"/>
      <c r="AP22" s="772"/>
    </row>
    <row r="23" spans="1:42" ht="23.25" customHeight="1" x14ac:dyDescent="0.3">
      <c r="A23" s="438"/>
      <c r="B23" s="438"/>
      <c r="C23" s="438"/>
      <c r="D23" s="438"/>
      <c r="E23" s="774" t="s">
        <v>804</v>
      </c>
      <c r="F23" s="775"/>
      <c r="G23" s="776" t="e">
        <f>G22*E19/100</f>
        <v>#REF!</v>
      </c>
      <c r="H23" s="777"/>
      <c r="I23" s="777"/>
      <c r="J23" s="777"/>
      <c r="K23" s="777"/>
      <c r="L23" s="778"/>
      <c r="M23" s="776" t="e">
        <f>M22*E19/100</f>
        <v>#REF!</v>
      </c>
      <c r="N23" s="777"/>
      <c r="O23" s="777"/>
      <c r="P23" s="777"/>
      <c r="Q23" s="777"/>
      <c r="R23" s="778"/>
      <c r="S23" s="776" t="e">
        <f>S22*E19/100</f>
        <v>#REF!</v>
      </c>
      <c r="T23" s="777"/>
      <c r="U23" s="777"/>
      <c r="V23" s="777"/>
      <c r="W23" s="777"/>
      <c r="X23" s="778"/>
      <c r="Y23" s="776" t="e">
        <f>Y22*E19/100</f>
        <v>#REF!</v>
      </c>
      <c r="Z23" s="777"/>
      <c r="AA23" s="777"/>
      <c r="AB23" s="777"/>
      <c r="AC23" s="777"/>
      <c r="AD23" s="779"/>
      <c r="AE23" s="777" t="e">
        <f>AE22*E19/100</f>
        <v>#REF!</v>
      </c>
      <c r="AF23" s="777"/>
      <c r="AG23" s="777"/>
      <c r="AH23" s="777"/>
      <c r="AI23" s="777"/>
      <c r="AJ23" s="778"/>
      <c r="AK23" s="776" t="e">
        <f>AK22*E19/100</f>
        <v>#REF!</v>
      </c>
      <c r="AL23" s="777"/>
      <c r="AM23" s="777"/>
      <c r="AN23" s="777"/>
      <c r="AO23" s="777"/>
      <c r="AP23" s="778"/>
    </row>
    <row r="25" spans="1:42" x14ac:dyDescent="0.3">
      <c r="A25" s="435"/>
      <c r="B25" s="472"/>
      <c r="C25" s="473"/>
      <c r="D25" s="474"/>
      <c r="E25" s="475"/>
      <c r="F25" s="475"/>
      <c r="G25" s="476"/>
      <c r="I25" s="476"/>
      <c r="J25" s="476"/>
      <c r="K25" s="476"/>
      <c r="L25" s="476"/>
    </row>
    <row r="26" spans="1:42" x14ac:dyDescent="0.3">
      <c r="A26" s="435"/>
      <c r="B26" s="472"/>
      <c r="C26" s="473"/>
      <c r="D26" s="474"/>
      <c r="E26" s="475"/>
      <c r="F26" s="475"/>
      <c r="G26" s="476"/>
      <c r="I26" s="476"/>
      <c r="J26" s="476"/>
      <c r="K26" s="476"/>
      <c r="L26" s="476"/>
    </row>
    <row r="27" spans="1:42" x14ac:dyDescent="0.3">
      <c r="A27" s="435"/>
      <c r="B27" s="477"/>
      <c r="C27" s="478"/>
      <c r="D27" s="479"/>
      <c r="E27" s="475"/>
      <c r="F27" s="476"/>
      <c r="G27" s="480"/>
      <c r="I27" s="480"/>
      <c r="J27" s="476"/>
      <c r="K27" s="476"/>
      <c r="L27" s="476"/>
    </row>
    <row r="28" spans="1:42" x14ac:dyDescent="0.3">
      <c r="A28" s="481"/>
      <c r="B28" s="477"/>
      <c r="C28" s="438"/>
      <c r="D28" s="482"/>
      <c r="E28" s="483"/>
      <c r="F28" s="475"/>
      <c r="G28" s="476"/>
      <c r="I28" s="482"/>
      <c r="J28" s="482"/>
      <c r="K28" s="484"/>
      <c r="L28" s="476"/>
    </row>
    <row r="29" spans="1:42" x14ac:dyDescent="0.3">
      <c r="A29" s="485"/>
      <c r="B29" s="486"/>
      <c r="C29" s="438"/>
      <c r="D29" s="482"/>
      <c r="E29" s="487"/>
      <c r="F29" s="475"/>
      <c r="G29" s="482"/>
      <c r="I29" s="488"/>
      <c r="J29" s="482"/>
      <c r="K29" s="489"/>
      <c r="L29" s="476"/>
    </row>
    <row r="30" spans="1:42" x14ac:dyDescent="0.3">
      <c r="A30" s="490"/>
      <c r="B30" s="438"/>
      <c r="C30" s="438"/>
      <c r="D30" s="482"/>
      <c r="E30" s="482"/>
      <c r="F30" s="482"/>
      <c r="G30" s="482"/>
      <c r="I30" s="482"/>
      <c r="J30" s="482"/>
      <c r="K30" s="482"/>
      <c r="L30" s="482"/>
    </row>
    <row r="31" spans="1:42" x14ac:dyDescent="0.3">
      <c r="A31" s="491"/>
      <c r="B31" s="438"/>
      <c r="C31" s="438"/>
      <c r="D31" s="482"/>
      <c r="E31" s="483"/>
      <c r="F31" s="482"/>
      <c r="G31" s="482"/>
      <c r="I31" s="488"/>
      <c r="J31" s="482"/>
      <c r="K31" s="482"/>
      <c r="L31" s="482"/>
      <c r="M31" s="482"/>
      <c r="N31" s="482"/>
    </row>
    <row r="32" spans="1:42" x14ac:dyDescent="0.3">
      <c r="A32" s="490"/>
      <c r="B32" s="472"/>
      <c r="C32" s="473"/>
      <c r="D32" s="482"/>
      <c r="E32" s="482"/>
      <c r="F32" s="482"/>
      <c r="G32" s="482"/>
      <c r="I32" s="482"/>
      <c r="J32" s="482"/>
      <c r="K32" s="482"/>
      <c r="L32" s="482"/>
      <c r="M32" s="482"/>
      <c r="N32" s="482"/>
    </row>
    <row r="33" spans="1:14" x14ac:dyDescent="0.3">
      <c r="A33" s="490"/>
      <c r="B33" s="472"/>
      <c r="C33" s="473"/>
      <c r="D33" s="482"/>
      <c r="E33" s="482"/>
      <c r="F33" s="482"/>
      <c r="G33" s="482"/>
      <c r="I33" s="482"/>
      <c r="J33" s="482"/>
      <c r="K33" s="482"/>
      <c r="L33" s="482"/>
      <c r="M33" s="482"/>
      <c r="N33" s="482"/>
    </row>
    <row r="34" spans="1:14" x14ac:dyDescent="0.3">
      <c r="A34" s="490"/>
      <c r="B34" s="477"/>
      <c r="C34" s="478"/>
      <c r="D34" s="474"/>
      <c r="E34" s="475"/>
      <c r="F34" s="475"/>
      <c r="G34" s="476"/>
      <c r="I34" s="476"/>
      <c r="J34" s="476"/>
      <c r="K34" s="476"/>
      <c r="L34" s="476"/>
      <c r="M34" s="482"/>
      <c r="N34" s="482"/>
    </row>
    <row r="35" spans="1:14" x14ac:dyDescent="0.3">
      <c r="A35" s="491"/>
      <c r="B35" s="477"/>
      <c r="C35" s="438"/>
      <c r="D35" s="474"/>
      <c r="E35" s="475"/>
      <c r="F35" s="475"/>
      <c r="G35" s="476"/>
      <c r="I35" s="476"/>
      <c r="J35" s="476"/>
      <c r="K35" s="476"/>
      <c r="L35" s="476"/>
      <c r="M35" s="482"/>
      <c r="N35" s="482"/>
    </row>
    <row r="36" spans="1:14" x14ac:dyDescent="0.3">
      <c r="A36" s="492"/>
      <c r="B36" s="486"/>
      <c r="C36" s="438"/>
      <c r="D36" s="474"/>
      <c r="E36" s="475"/>
      <c r="F36" s="475"/>
      <c r="G36" s="476"/>
      <c r="I36" s="476"/>
      <c r="J36" s="476"/>
      <c r="K36" s="476"/>
      <c r="L36" s="476"/>
    </row>
    <row r="37" spans="1:14" x14ac:dyDescent="0.3">
      <c r="E37" s="479"/>
      <c r="F37" s="475"/>
      <c r="G37" s="476"/>
      <c r="H37" s="480"/>
      <c r="I37" s="480"/>
      <c r="J37" s="476"/>
      <c r="K37" s="476"/>
      <c r="L37" s="476"/>
    </row>
    <row r="38" spans="1:14" x14ac:dyDescent="0.3">
      <c r="E38" s="482"/>
      <c r="F38" s="493"/>
      <c r="G38" s="475"/>
      <c r="H38" s="476"/>
      <c r="I38" s="482"/>
      <c r="J38" s="482"/>
      <c r="K38" s="484"/>
      <c r="L38" s="476"/>
    </row>
    <row r="39" spans="1:14" x14ac:dyDescent="0.3">
      <c r="E39" s="482"/>
      <c r="F39" s="487"/>
      <c r="G39" s="475"/>
      <c r="H39" s="476"/>
      <c r="I39" s="482"/>
      <c r="J39" s="482"/>
      <c r="K39" s="489"/>
      <c r="L39" s="476"/>
    </row>
  </sheetData>
  <mergeCells count="40">
    <mergeCell ref="AE22:AJ22"/>
    <mergeCell ref="AK22:AP22"/>
    <mergeCell ref="E23:F23"/>
    <mergeCell ref="G23:L23"/>
    <mergeCell ref="M23:R23"/>
    <mergeCell ref="S23:X23"/>
    <mergeCell ref="Y23:AD23"/>
    <mergeCell ref="AE23:AJ23"/>
    <mergeCell ref="AK23:AP23"/>
    <mergeCell ref="E22:F22"/>
    <mergeCell ref="G22:L22"/>
    <mergeCell ref="M22:R22"/>
    <mergeCell ref="S22:X22"/>
    <mergeCell ref="Y22:AD22"/>
    <mergeCell ref="B15:D15"/>
    <mergeCell ref="B16:D16"/>
    <mergeCell ref="B17:D17"/>
    <mergeCell ref="B18:D18"/>
    <mergeCell ref="B19:D19"/>
    <mergeCell ref="G19:L19"/>
    <mergeCell ref="S11:X11"/>
    <mergeCell ref="Y11:AD11"/>
    <mergeCell ref="AE11:AJ11"/>
    <mergeCell ref="AK11:AP11"/>
    <mergeCell ref="M19:R19"/>
    <mergeCell ref="S19:X19"/>
    <mergeCell ref="Y19:AD19"/>
    <mergeCell ref="AE19:AJ19"/>
    <mergeCell ref="AK19:AP19"/>
    <mergeCell ref="B13:D13"/>
    <mergeCell ref="B14:D14"/>
    <mergeCell ref="A4:R4"/>
    <mergeCell ref="A5:R5"/>
    <mergeCell ref="A6:R6"/>
    <mergeCell ref="A7:R7"/>
    <mergeCell ref="A11:A12"/>
    <mergeCell ref="B11:D12"/>
    <mergeCell ref="E11:E12"/>
    <mergeCell ref="G11:L11"/>
    <mergeCell ref="M11:R11"/>
  </mergeCells>
  <pageMargins left="0.70866141732283472" right="0.70866141732283472" top="0.74803149606299213" bottom="0.74803149606299213" header="0.31496062992125984" footer="0.31496062992125984"/>
  <pageSetup paperSize="5" scale="81" fitToWidth="0" orientation="landscape" r:id="rId1"/>
  <headerFooter>
    <oddFooter>&amp;LProject: Refurbishment of TSU Amphitheater
Location: Lucinda Extension Campus, Tarlac State University
Duration: 180 Calendar Days</oddFooter>
  </headerFooter>
  <colBreaks count="3" manualBreakCount="3">
    <brk id="18" min="3" max="40" man="1"/>
    <brk id="30" min="3" max="40" man="1"/>
    <brk id="5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127F1-C702-4C84-8DCF-0F46BE28B979}">
  <sheetPr>
    <tabColor theme="8" tint="-0.249977111117893"/>
    <pageSetUpPr fitToPage="1"/>
  </sheetPr>
  <dimension ref="A1:GL228"/>
  <sheetViews>
    <sheetView view="pageBreakPreview" zoomScale="40" zoomScaleNormal="40" zoomScaleSheetLayoutView="40" zoomScalePageLayoutView="85" workbookViewId="0">
      <selection activeCell="R54" sqref="R54"/>
    </sheetView>
  </sheetViews>
  <sheetFormatPr defaultColWidth="9.140625" defaultRowHeight="24" outlineLevelRow="2" x14ac:dyDescent="0.4"/>
  <cols>
    <col min="1" max="1" width="26.5703125" style="228" customWidth="1"/>
    <col min="2" max="2" width="123.7109375" style="369" customWidth="1"/>
    <col min="3" max="3" width="22.85546875" style="224" customWidth="1"/>
    <col min="4" max="4" width="15.7109375" style="225" customWidth="1"/>
    <col min="5" max="5" width="22.5703125" style="224" customWidth="1"/>
    <col min="6" max="6" width="24.5703125" style="224" customWidth="1"/>
    <col min="7" max="7" width="23.7109375" style="221" bestFit="1" customWidth="1"/>
    <col min="8" max="8" width="26.42578125" style="221" customWidth="1"/>
    <col min="9" max="11" width="20.7109375" style="221" customWidth="1"/>
    <col min="12" max="13" width="25.7109375" style="221" customWidth="1"/>
    <col min="14" max="14" width="34.7109375" style="221" customWidth="1"/>
    <col min="15" max="15" width="26" style="221" customWidth="1"/>
    <col min="16" max="16" width="24.28515625" style="221" customWidth="1"/>
    <col min="17" max="16369" width="9.140625" style="221"/>
    <col min="16370" max="16370" width="20.140625" style="221" bestFit="1" customWidth="1"/>
    <col min="16371" max="16384" width="20.140625" style="221" customWidth="1"/>
  </cols>
  <sheetData>
    <row r="1" spans="2:14" x14ac:dyDescent="0.4">
      <c r="B1" s="217"/>
      <c r="C1" s="218"/>
      <c r="D1" s="219"/>
      <c r="E1" s="218"/>
      <c r="F1" s="218"/>
      <c r="G1" s="220"/>
      <c r="I1" s="220"/>
      <c r="J1" s="220"/>
      <c r="K1" s="220"/>
      <c r="L1" s="220"/>
      <c r="M1" s="220"/>
      <c r="N1" s="220"/>
    </row>
    <row r="2" spans="2:14" x14ac:dyDescent="0.4">
      <c r="B2" s="217"/>
      <c r="C2" s="218"/>
      <c r="D2" s="219"/>
      <c r="E2" s="218"/>
      <c r="F2" s="218"/>
      <c r="H2" s="783"/>
      <c r="I2" s="783"/>
      <c r="J2" s="220"/>
      <c r="K2" s="220"/>
      <c r="L2" s="220"/>
      <c r="M2" s="220"/>
      <c r="N2" s="220"/>
    </row>
    <row r="3" spans="2:14" x14ac:dyDescent="0.4">
      <c r="B3" s="217"/>
      <c r="C3" s="218"/>
      <c r="D3" s="219"/>
      <c r="E3" s="218"/>
      <c r="F3" s="218"/>
      <c r="G3" s="220"/>
      <c r="H3" s="784"/>
      <c r="I3" s="784"/>
      <c r="J3" s="220"/>
      <c r="K3" s="220"/>
      <c r="L3" s="220"/>
      <c r="M3" s="220"/>
      <c r="N3" s="220"/>
    </row>
    <row r="4" spans="2:14" x14ac:dyDescent="0.4">
      <c r="B4" s="217"/>
      <c r="G4" s="784"/>
      <c r="H4" s="784"/>
      <c r="I4" s="784"/>
      <c r="J4" s="784"/>
    </row>
    <row r="5" spans="2:14" x14ac:dyDescent="0.4">
      <c r="B5" s="217"/>
      <c r="G5" s="785"/>
      <c r="H5" s="785"/>
      <c r="I5" s="785"/>
      <c r="J5" s="785"/>
    </row>
    <row r="6" spans="2:14" x14ac:dyDescent="0.4">
      <c r="B6" s="217"/>
      <c r="G6" s="785"/>
      <c r="H6" s="785"/>
      <c r="I6" s="785"/>
      <c r="J6" s="785"/>
    </row>
    <row r="7" spans="2:14" x14ac:dyDescent="0.4">
      <c r="B7" s="217"/>
      <c r="H7" s="226"/>
    </row>
    <row r="8" spans="2:14" x14ac:dyDescent="0.4">
      <c r="B8" s="217"/>
    </row>
    <row r="9" spans="2:14" x14ac:dyDescent="0.4">
      <c r="B9" s="217"/>
      <c r="I9" s="223"/>
    </row>
    <row r="10" spans="2:14" x14ac:dyDescent="0.4">
      <c r="B10" s="217"/>
      <c r="I10" s="223"/>
    </row>
    <row r="11" spans="2:14" x14ac:dyDescent="0.4">
      <c r="B11" s="217"/>
      <c r="I11" s="223"/>
    </row>
    <row r="12" spans="2:14" x14ac:dyDescent="0.4">
      <c r="B12" s="217"/>
      <c r="I12" s="223"/>
    </row>
    <row r="13" spans="2:14" x14ac:dyDescent="0.4">
      <c r="B13" s="217"/>
      <c r="I13" s="223"/>
    </row>
    <row r="14" spans="2:14" x14ac:dyDescent="0.4">
      <c r="B14" s="217"/>
      <c r="I14" s="223"/>
    </row>
    <row r="15" spans="2:14" x14ac:dyDescent="0.4">
      <c r="B15" s="217"/>
    </row>
    <row r="16" spans="2:14" x14ac:dyDescent="0.4">
      <c r="B16" s="217"/>
      <c r="I16" s="227"/>
      <c r="J16" s="227"/>
      <c r="K16" s="227"/>
    </row>
    <row r="17" spans="1:15" ht="21" customHeight="1" thickBot="1" x14ac:dyDescent="0.45">
      <c r="B17" s="217"/>
      <c r="I17" s="227"/>
      <c r="J17" s="227"/>
      <c r="K17" s="227"/>
    </row>
    <row r="18" spans="1:15" s="229" customFormat="1" ht="18.75" customHeight="1" x14ac:dyDescent="0.25">
      <c r="A18" s="796" t="s">
        <v>122</v>
      </c>
      <c r="B18" s="798" t="s">
        <v>123</v>
      </c>
      <c r="C18" s="781" t="s">
        <v>687</v>
      </c>
      <c r="D18" s="781" t="s">
        <v>127</v>
      </c>
      <c r="E18" s="781" t="s">
        <v>688</v>
      </c>
      <c r="F18" s="786" t="s">
        <v>689</v>
      </c>
      <c r="G18" s="786" t="s">
        <v>690</v>
      </c>
      <c r="H18" s="781" t="s">
        <v>691</v>
      </c>
      <c r="I18" s="781"/>
      <c r="J18" s="786" t="s">
        <v>692</v>
      </c>
      <c r="K18" s="786"/>
      <c r="L18" s="786" t="s">
        <v>693</v>
      </c>
      <c r="M18" s="786" t="s">
        <v>694</v>
      </c>
      <c r="N18" s="786" t="s">
        <v>695</v>
      </c>
      <c r="O18" s="788" t="s">
        <v>696</v>
      </c>
    </row>
    <row r="19" spans="1:15" s="229" customFormat="1" x14ac:dyDescent="0.25">
      <c r="A19" s="797"/>
      <c r="B19" s="799"/>
      <c r="C19" s="782"/>
      <c r="D19" s="782"/>
      <c r="E19" s="782"/>
      <c r="F19" s="787"/>
      <c r="G19" s="787"/>
      <c r="H19" s="231" t="s">
        <v>697</v>
      </c>
      <c r="I19" s="231" t="s">
        <v>698</v>
      </c>
      <c r="J19" s="231" t="s">
        <v>699</v>
      </c>
      <c r="K19" s="231" t="s">
        <v>700</v>
      </c>
      <c r="L19" s="787"/>
      <c r="M19" s="787"/>
      <c r="N19" s="787"/>
      <c r="O19" s="789"/>
    </row>
    <row r="20" spans="1:15" s="229" customFormat="1" ht="23.25" hidden="1" customHeight="1" x14ac:dyDescent="0.4">
      <c r="A20" s="797"/>
      <c r="B20" s="799"/>
      <c r="C20" s="230"/>
      <c r="D20" s="230"/>
      <c r="E20" s="230"/>
      <c r="F20" s="230"/>
      <c r="G20" s="787"/>
      <c r="H20" s="231"/>
      <c r="I20" s="231"/>
      <c r="J20" s="231"/>
      <c r="K20" s="231"/>
      <c r="L20" s="231"/>
      <c r="M20" s="231"/>
      <c r="N20" s="231"/>
      <c r="O20" s="232"/>
    </row>
    <row r="21" spans="1:15" s="234" customFormat="1" ht="18.75" hidden="1" customHeight="1" x14ac:dyDescent="0.4">
      <c r="A21" s="797"/>
      <c r="B21" s="799"/>
      <c r="C21" s="233">
        <v>1</v>
      </c>
      <c r="D21" s="233" t="s">
        <v>701</v>
      </c>
      <c r="E21" s="233"/>
      <c r="F21" s="233"/>
      <c r="G21" s="787"/>
      <c r="H21" s="233" t="s">
        <v>702</v>
      </c>
      <c r="I21" s="233"/>
      <c r="J21" s="233"/>
      <c r="K21" s="233"/>
      <c r="L21" s="233"/>
      <c r="M21" s="233"/>
      <c r="N21" s="233"/>
      <c r="O21" s="232"/>
    </row>
    <row r="22" spans="1:15" s="234" customFormat="1" ht="18.75" hidden="1" customHeight="1" x14ac:dyDescent="0.4">
      <c r="A22" s="797"/>
      <c r="B22" s="799"/>
      <c r="C22" s="233">
        <v>1</v>
      </c>
      <c r="D22" s="233" t="s">
        <v>701</v>
      </c>
      <c r="E22" s="233"/>
      <c r="F22" s="233"/>
      <c r="G22" s="787"/>
      <c r="H22" s="233"/>
      <c r="I22" s="233"/>
      <c r="J22" s="233"/>
      <c r="K22" s="233"/>
      <c r="L22" s="233"/>
      <c r="M22" s="233"/>
      <c r="N22" s="233"/>
      <c r="O22" s="232"/>
    </row>
    <row r="23" spans="1:15" s="229" customFormat="1" ht="23.25" hidden="1" customHeight="1" x14ac:dyDescent="0.4">
      <c r="A23" s="797"/>
      <c r="B23" s="799"/>
      <c r="C23" s="233">
        <v>2</v>
      </c>
      <c r="D23" s="233" t="s">
        <v>701</v>
      </c>
      <c r="E23" s="233"/>
      <c r="F23" s="233"/>
      <c r="G23" s="787"/>
      <c r="H23" s="235"/>
      <c r="I23" s="235"/>
      <c r="J23" s="235"/>
      <c r="K23" s="235"/>
      <c r="L23" s="235"/>
      <c r="M23" s="235"/>
      <c r="N23" s="235"/>
      <c r="O23" s="232"/>
    </row>
    <row r="24" spans="1:15" s="234" customFormat="1" ht="18.75" hidden="1" customHeight="1" x14ac:dyDescent="0.4">
      <c r="A24" s="797"/>
      <c r="B24" s="799"/>
      <c r="C24" s="233">
        <v>4</v>
      </c>
      <c r="D24" s="233" t="s">
        <v>701</v>
      </c>
      <c r="E24" s="233"/>
      <c r="F24" s="233"/>
      <c r="G24" s="787"/>
      <c r="H24" s="233"/>
      <c r="I24" s="233"/>
      <c r="J24" s="233"/>
      <c r="K24" s="233"/>
      <c r="L24" s="233"/>
      <c r="M24" s="233"/>
      <c r="N24" s="233"/>
      <c r="O24" s="232"/>
    </row>
    <row r="25" spans="1:15" s="234" customFormat="1" ht="18.75" hidden="1" customHeight="1" x14ac:dyDescent="0.4">
      <c r="A25" s="797"/>
      <c r="B25" s="799"/>
      <c r="C25" s="233">
        <v>1</v>
      </c>
      <c r="D25" s="233" t="s">
        <v>37</v>
      </c>
      <c r="E25" s="233"/>
      <c r="F25" s="233"/>
      <c r="G25" s="787"/>
      <c r="H25" s="233"/>
      <c r="I25" s="233"/>
      <c r="J25" s="233"/>
      <c r="K25" s="233"/>
      <c r="L25" s="233"/>
      <c r="M25" s="233"/>
      <c r="N25" s="233"/>
      <c r="O25" s="232"/>
    </row>
    <row r="26" spans="1:15" s="229" customFormat="1" ht="23.25" hidden="1" customHeight="1" x14ac:dyDescent="0.4">
      <c r="A26" s="797"/>
      <c r="B26" s="799"/>
      <c r="C26" s="233">
        <v>1</v>
      </c>
      <c r="D26" s="233" t="s">
        <v>37</v>
      </c>
      <c r="E26" s="233"/>
      <c r="F26" s="233"/>
      <c r="G26" s="787"/>
      <c r="H26" s="235"/>
      <c r="I26" s="235"/>
      <c r="J26" s="235"/>
      <c r="K26" s="235"/>
      <c r="L26" s="235"/>
      <c r="M26" s="235"/>
      <c r="N26" s="235"/>
      <c r="O26" s="232"/>
    </row>
    <row r="27" spans="1:15" s="234" customFormat="1" ht="18.75" hidden="1" customHeight="1" x14ac:dyDescent="0.4">
      <c r="A27" s="797"/>
      <c r="B27" s="799"/>
      <c r="C27" s="233">
        <v>8</v>
      </c>
      <c r="D27" s="233" t="s">
        <v>701</v>
      </c>
      <c r="E27" s="233"/>
      <c r="F27" s="233"/>
      <c r="G27" s="787"/>
      <c r="H27" s="233"/>
      <c r="I27" s="233"/>
      <c r="J27" s="233"/>
      <c r="K27" s="233"/>
      <c r="L27" s="233"/>
      <c r="M27" s="233"/>
      <c r="N27" s="233"/>
      <c r="O27" s="232"/>
    </row>
    <row r="28" spans="1:15" s="234" customFormat="1" ht="18.75" hidden="1" customHeight="1" x14ac:dyDescent="0.4">
      <c r="A28" s="797"/>
      <c r="B28" s="799"/>
      <c r="C28" s="233">
        <v>2</v>
      </c>
      <c r="D28" s="233" t="s">
        <v>701</v>
      </c>
      <c r="E28" s="233"/>
      <c r="F28" s="233"/>
      <c r="G28" s="787"/>
      <c r="H28" s="233"/>
      <c r="I28" s="233"/>
      <c r="J28" s="233"/>
      <c r="K28" s="233"/>
      <c r="L28" s="233"/>
      <c r="M28" s="233"/>
      <c r="N28" s="233"/>
      <c r="O28" s="232"/>
    </row>
    <row r="29" spans="1:15" s="234" customFormat="1" ht="18.75" hidden="1" customHeight="1" x14ac:dyDescent="0.4">
      <c r="A29" s="797"/>
      <c r="B29" s="799"/>
      <c r="C29" s="233">
        <v>1</v>
      </c>
      <c r="D29" s="233" t="s">
        <v>701</v>
      </c>
      <c r="E29" s="233"/>
      <c r="F29" s="233"/>
      <c r="G29" s="787"/>
      <c r="H29" s="233"/>
      <c r="I29" s="233"/>
      <c r="J29" s="233"/>
      <c r="K29" s="233"/>
      <c r="L29" s="233"/>
      <c r="M29" s="233"/>
      <c r="N29" s="233"/>
      <c r="O29" s="232"/>
    </row>
    <row r="30" spans="1:15" s="234" customFormat="1" ht="37.5" hidden="1" customHeight="1" x14ac:dyDescent="0.4">
      <c r="A30" s="797"/>
      <c r="B30" s="799"/>
      <c r="C30" s="233">
        <v>3</v>
      </c>
      <c r="D30" s="233" t="s">
        <v>701</v>
      </c>
      <c r="E30" s="233"/>
      <c r="F30" s="233"/>
      <c r="G30" s="787"/>
      <c r="H30" s="233"/>
      <c r="I30" s="233"/>
      <c r="J30" s="233"/>
      <c r="K30" s="233"/>
      <c r="L30" s="233"/>
      <c r="M30" s="233"/>
      <c r="N30" s="233"/>
      <c r="O30" s="232"/>
    </row>
    <row r="31" spans="1:15" s="234" customFormat="1" ht="18.75" hidden="1" customHeight="1" x14ac:dyDescent="0.4">
      <c r="A31" s="797"/>
      <c r="B31" s="799"/>
      <c r="C31" s="233">
        <v>1</v>
      </c>
      <c r="D31" s="233" t="s">
        <v>701</v>
      </c>
      <c r="E31" s="233"/>
      <c r="F31" s="233"/>
      <c r="G31" s="787"/>
      <c r="H31" s="233"/>
      <c r="I31" s="233"/>
      <c r="J31" s="233"/>
      <c r="K31" s="233"/>
      <c r="L31" s="233"/>
      <c r="M31" s="233"/>
      <c r="N31" s="233"/>
      <c r="O31" s="232"/>
    </row>
    <row r="32" spans="1:15" s="234" customFormat="1" ht="18.75" hidden="1" customHeight="1" x14ac:dyDescent="0.4">
      <c r="A32" s="797"/>
      <c r="B32" s="799"/>
      <c r="C32" s="233">
        <v>2</v>
      </c>
      <c r="D32" s="233" t="s">
        <v>701</v>
      </c>
      <c r="E32" s="233"/>
      <c r="F32" s="233"/>
      <c r="G32" s="787"/>
      <c r="H32" s="233"/>
      <c r="I32" s="233"/>
      <c r="J32" s="233"/>
      <c r="K32" s="233"/>
      <c r="L32" s="233"/>
      <c r="M32" s="233"/>
      <c r="N32" s="233"/>
      <c r="O32" s="232"/>
    </row>
    <row r="33" spans="1:15" s="234" customFormat="1" ht="18.75" hidden="1" customHeight="1" x14ac:dyDescent="0.4">
      <c r="A33" s="797"/>
      <c r="B33" s="799"/>
      <c r="C33" s="233">
        <v>1</v>
      </c>
      <c r="D33" s="233" t="s">
        <v>701</v>
      </c>
      <c r="E33" s="233"/>
      <c r="F33" s="233"/>
      <c r="G33" s="787"/>
      <c r="H33" s="233"/>
      <c r="I33" s="233"/>
      <c r="J33" s="233"/>
      <c r="K33" s="233"/>
      <c r="L33" s="233"/>
      <c r="M33" s="233"/>
      <c r="N33" s="233"/>
      <c r="O33" s="232"/>
    </row>
    <row r="34" spans="1:15" s="234" customFormat="1" ht="18.75" hidden="1" customHeight="1" x14ac:dyDescent="0.4">
      <c r="A34" s="797"/>
      <c r="B34" s="799"/>
      <c r="C34" s="233">
        <v>1</v>
      </c>
      <c r="D34" s="233" t="s">
        <v>701</v>
      </c>
      <c r="E34" s="233"/>
      <c r="F34" s="233"/>
      <c r="G34" s="787"/>
      <c r="H34" s="233"/>
      <c r="I34" s="233"/>
      <c r="J34" s="233"/>
      <c r="K34" s="233"/>
      <c r="L34" s="233"/>
      <c r="M34" s="233"/>
      <c r="N34" s="233"/>
      <c r="O34" s="232"/>
    </row>
    <row r="35" spans="1:15" s="236" customFormat="1" ht="18.75" hidden="1" customHeight="1" x14ac:dyDescent="0.4">
      <c r="A35" s="797"/>
      <c r="B35" s="799"/>
      <c r="C35" s="233"/>
      <c r="D35" s="233"/>
      <c r="E35" s="233"/>
      <c r="F35" s="233"/>
      <c r="G35" s="787"/>
      <c r="H35" s="233"/>
      <c r="I35" s="233"/>
      <c r="J35" s="233"/>
      <c r="K35" s="233"/>
      <c r="L35" s="233"/>
      <c r="M35" s="233"/>
      <c r="N35" s="233"/>
      <c r="O35" s="232"/>
    </row>
    <row r="36" spans="1:15" s="229" customFormat="1" ht="18.75" hidden="1" customHeight="1" x14ac:dyDescent="0.4">
      <c r="A36" s="797"/>
      <c r="B36" s="799"/>
      <c r="C36" s="233">
        <v>1</v>
      </c>
      <c r="D36" s="233" t="s">
        <v>37</v>
      </c>
      <c r="E36" s="233"/>
      <c r="F36" s="233"/>
      <c r="G36" s="787"/>
      <c r="H36" s="235"/>
      <c r="I36" s="235"/>
      <c r="J36" s="235"/>
      <c r="K36" s="235"/>
      <c r="L36" s="235"/>
      <c r="M36" s="235"/>
      <c r="N36" s="235"/>
      <c r="O36" s="232"/>
    </row>
    <row r="37" spans="1:15" s="234" customFormat="1" ht="18.75" hidden="1" customHeight="1" x14ac:dyDescent="0.4">
      <c r="A37" s="797"/>
      <c r="B37" s="799"/>
      <c r="C37" s="233">
        <v>5</v>
      </c>
      <c r="D37" s="233" t="s">
        <v>37</v>
      </c>
      <c r="E37" s="233"/>
      <c r="F37" s="233"/>
      <c r="G37" s="787"/>
      <c r="H37" s="233"/>
      <c r="I37" s="233"/>
      <c r="J37" s="233"/>
      <c r="K37" s="233"/>
      <c r="L37" s="233"/>
      <c r="M37" s="233"/>
      <c r="N37" s="233"/>
      <c r="O37" s="232"/>
    </row>
    <row r="38" spans="1:15" s="234" customFormat="1" ht="18.75" hidden="1" customHeight="1" x14ac:dyDescent="0.4">
      <c r="A38" s="797"/>
      <c r="B38" s="799"/>
      <c r="C38" s="233"/>
      <c r="D38" s="233"/>
      <c r="E38" s="233"/>
      <c r="F38" s="233"/>
      <c r="G38" s="787"/>
      <c r="H38" s="233"/>
      <c r="I38" s="233"/>
      <c r="J38" s="233"/>
      <c r="K38" s="233"/>
      <c r="L38" s="233"/>
      <c r="M38" s="233"/>
      <c r="N38" s="233"/>
      <c r="O38" s="232"/>
    </row>
    <row r="39" spans="1:15" s="236" customFormat="1" ht="18.75" hidden="1" customHeight="1" x14ac:dyDescent="0.4">
      <c r="A39" s="797"/>
      <c r="B39" s="799"/>
      <c r="C39" s="233">
        <v>4</v>
      </c>
      <c r="D39" s="233" t="s">
        <v>701</v>
      </c>
      <c r="E39" s="233"/>
      <c r="F39" s="233"/>
      <c r="G39" s="787"/>
      <c r="H39" s="233">
        <v>1000</v>
      </c>
      <c r="I39" s="233">
        <v>220</v>
      </c>
      <c r="J39" s="233"/>
      <c r="K39" s="233"/>
      <c r="L39" s="233"/>
      <c r="M39" s="233"/>
      <c r="N39" s="233"/>
      <c r="O39" s="232"/>
    </row>
    <row r="40" spans="1:15" s="236" customFormat="1" ht="18.75" hidden="1" customHeight="1" x14ac:dyDescent="0.4">
      <c r="A40" s="797"/>
      <c r="B40" s="799"/>
      <c r="C40" s="233">
        <v>1</v>
      </c>
      <c r="D40" s="233" t="s">
        <v>701</v>
      </c>
      <c r="E40" s="233"/>
      <c r="F40" s="233"/>
      <c r="G40" s="787"/>
      <c r="H40" s="233">
        <v>1000</v>
      </c>
      <c r="I40" s="233">
        <v>220</v>
      </c>
      <c r="J40" s="233"/>
      <c r="K40" s="233"/>
      <c r="L40" s="233"/>
      <c r="M40" s="233"/>
      <c r="N40" s="233"/>
      <c r="O40" s="232"/>
    </row>
    <row r="41" spans="1:15" s="236" customFormat="1" ht="18.75" hidden="1" customHeight="1" x14ac:dyDescent="0.4">
      <c r="A41" s="797"/>
      <c r="B41" s="799"/>
      <c r="C41" s="233">
        <v>1</v>
      </c>
      <c r="D41" s="233" t="s">
        <v>701</v>
      </c>
      <c r="E41" s="233"/>
      <c r="F41" s="233"/>
      <c r="G41" s="787"/>
      <c r="H41" s="233">
        <v>1000</v>
      </c>
      <c r="I41" s="233">
        <v>220</v>
      </c>
      <c r="J41" s="233"/>
      <c r="K41" s="233"/>
      <c r="L41" s="233"/>
      <c r="M41" s="233"/>
      <c r="N41" s="233"/>
      <c r="O41" s="232"/>
    </row>
    <row r="42" spans="1:15" s="236" customFormat="1" ht="18.75" hidden="1" customHeight="1" x14ac:dyDescent="0.4">
      <c r="A42" s="797"/>
      <c r="B42" s="799"/>
      <c r="C42" s="233">
        <v>1</v>
      </c>
      <c r="D42" s="233" t="s">
        <v>30</v>
      </c>
      <c r="E42" s="233"/>
      <c r="F42" s="233"/>
      <c r="G42" s="787"/>
      <c r="H42" s="233">
        <v>2400</v>
      </c>
      <c r="I42" s="235">
        <v>528</v>
      </c>
      <c r="J42" s="233"/>
      <c r="K42" s="233"/>
      <c r="L42" s="233"/>
      <c r="M42" s="233"/>
      <c r="N42" s="233"/>
      <c r="O42" s="232"/>
    </row>
    <row r="43" spans="1:15" s="238" customFormat="1" ht="18.75" hidden="1" customHeight="1" x14ac:dyDescent="0.4">
      <c r="A43" s="797"/>
      <c r="B43" s="799"/>
      <c r="C43" s="233"/>
      <c r="D43" s="233"/>
      <c r="E43" s="233"/>
      <c r="F43" s="233"/>
      <c r="G43" s="787"/>
      <c r="H43" s="237"/>
      <c r="I43" s="237"/>
      <c r="J43" s="233"/>
      <c r="K43" s="233"/>
      <c r="L43" s="233"/>
      <c r="M43" s="237"/>
      <c r="N43" s="237"/>
      <c r="O43" s="232"/>
    </row>
    <row r="44" spans="1:15" s="238" customFormat="1" x14ac:dyDescent="0.4">
      <c r="A44" s="797"/>
      <c r="B44" s="799"/>
      <c r="C44" s="239">
        <v>1</v>
      </c>
      <c r="D44" s="239" t="s">
        <v>703</v>
      </c>
      <c r="E44" s="239" t="s">
        <v>704</v>
      </c>
      <c r="F44" s="239" t="s">
        <v>705</v>
      </c>
      <c r="G44" s="239">
        <v>5</v>
      </c>
      <c r="H44" s="240">
        <v>6</v>
      </c>
      <c r="I44" s="240">
        <v>7</v>
      </c>
      <c r="J44" s="240">
        <v>8</v>
      </c>
      <c r="K44" s="240">
        <v>9</v>
      </c>
      <c r="L44" s="240">
        <v>10</v>
      </c>
      <c r="M44" s="240">
        <v>11</v>
      </c>
      <c r="N44" s="240">
        <v>12</v>
      </c>
      <c r="O44" s="241">
        <v>13</v>
      </c>
    </row>
    <row r="45" spans="1:15" s="238" customFormat="1" x14ac:dyDescent="0.4">
      <c r="A45" s="797"/>
      <c r="B45" s="799"/>
      <c r="C45" s="237"/>
      <c r="D45" s="237"/>
      <c r="E45" s="237"/>
      <c r="F45" s="237"/>
      <c r="G45" s="237" t="s">
        <v>706</v>
      </c>
      <c r="H45" s="242"/>
      <c r="I45" s="242"/>
      <c r="J45" s="243" t="s">
        <v>707</v>
      </c>
      <c r="K45" s="243" t="s">
        <v>708</v>
      </c>
      <c r="L45" s="243" t="s">
        <v>709</v>
      </c>
      <c r="M45" s="243" t="s">
        <v>710</v>
      </c>
      <c r="N45" s="243" t="s">
        <v>711</v>
      </c>
      <c r="O45" s="244" t="s">
        <v>712</v>
      </c>
    </row>
    <row r="46" spans="1:15" s="254" customFormat="1" x14ac:dyDescent="0.4">
      <c r="A46" s="245">
        <v>1</v>
      </c>
      <c r="B46" s="246" t="s">
        <v>29</v>
      </c>
      <c r="C46" s="247"/>
      <c r="D46" s="248"/>
      <c r="E46" s="247"/>
      <c r="F46" s="247"/>
      <c r="G46" s="249"/>
      <c r="H46" s="250"/>
      <c r="I46" s="250"/>
      <c r="J46" s="251"/>
      <c r="K46" s="251"/>
      <c r="L46" s="251"/>
      <c r="M46" s="250"/>
      <c r="N46" s="252"/>
      <c r="O46" s="253"/>
    </row>
    <row r="47" spans="1:15" s="254" customFormat="1" x14ac:dyDescent="0.25">
      <c r="A47" s="255">
        <f>+A46+0.1</f>
        <v>1.1000000000000001</v>
      </c>
      <c r="B47" s="256" t="str">
        <f>'BLANK BOQ'!B16</f>
        <v>Mobilization &amp; Demobilization</v>
      </c>
      <c r="C47" s="327">
        <v>1</v>
      </c>
      <c r="D47" s="257" t="s">
        <v>30</v>
      </c>
      <c r="E47" s="258">
        <v>0</v>
      </c>
      <c r="F47" s="233" t="e">
        <f>#REF!+#REF!</f>
        <v>#REF!</v>
      </c>
      <c r="G47" s="259" t="e">
        <f>E47+F47</f>
        <v>#REF!</v>
      </c>
      <c r="H47" s="259">
        <v>0</v>
      </c>
      <c r="I47" s="260">
        <v>0</v>
      </c>
      <c r="J47" s="259">
        <f>H47+I47</f>
        <v>0</v>
      </c>
      <c r="K47" s="259" t="e">
        <f>J47%*G47</f>
        <v>#REF!</v>
      </c>
      <c r="L47" s="259" t="e">
        <f>5%*((G47)+(K47))</f>
        <v>#REF!</v>
      </c>
      <c r="M47" s="259" t="e">
        <f>K47+L47</f>
        <v>#REF!</v>
      </c>
      <c r="N47" s="260" t="e">
        <f>(+M47+G47)*C47</f>
        <v>#REF!</v>
      </c>
      <c r="O47" s="261" t="e">
        <f>N47/C47</f>
        <v>#REF!</v>
      </c>
    </row>
    <row r="48" spans="1:15" s="254" customFormat="1" x14ac:dyDescent="0.25">
      <c r="A48" s="255">
        <f>+A47+0.1</f>
        <v>1.2000000000000002</v>
      </c>
      <c r="B48" s="263" t="str">
        <f>'BLANK BOQ'!B17</f>
        <v>Construction Occupational Safety &amp; Health</v>
      </c>
      <c r="C48" s="327">
        <v>1</v>
      </c>
      <c r="D48" s="257" t="s">
        <v>30</v>
      </c>
      <c r="E48" s="258" t="e">
        <f>#REF!</f>
        <v>#REF!</v>
      </c>
      <c r="F48" s="258" t="e">
        <f>#REF!</f>
        <v>#REF!</v>
      </c>
      <c r="G48" s="259" t="e">
        <f>E48+F48</f>
        <v>#REF!</v>
      </c>
      <c r="H48" s="259">
        <v>0</v>
      </c>
      <c r="I48" s="260">
        <v>8</v>
      </c>
      <c r="J48" s="259">
        <f>H48+I48</f>
        <v>8</v>
      </c>
      <c r="K48" s="259" t="e">
        <f>J48%*G48</f>
        <v>#REF!</v>
      </c>
      <c r="L48" s="259" t="e">
        <f>5%*((G48)+(K48))</f>
        <v>#REF!</v>
      </c>
      <c r="M48" s="259" t="e">
        <f>K48+L48</f>
        <v>#REF!</v>
      </c>
      <c r="N48" s="260" t="e">
        <f>(+M48+G48)*C48</f>
        <v>#REF!</v>
      </c>
      <c r="O48" s="261" t="e">
        <f>N48/C48</f>
        <v>#REF!</v>
      </c>
    </row>
    <row r="49" spans="1:16" s="254" customFormat="1" x14ac:dyDescent="0.25">
      <c r="A49" s="255">
        <f>+A48+0.1</f>
        <v>1.3000000000000003</v>
      </c>
      <c r="B49" s="256" t="str">
        <f>'BLANK BOQ'!B18</f>
        <v>Temporary Facilities, Billboard and Barricade</v>
      </c>
      <c r="C49" s="327">
        <v>1</v>
      </c>
      <c r="D49" s="257" t="s">
        <v>30</v>
      </c>
      <c r="E49" s="258" t="e">
        <f>#REF!</f>
        <v>#REF!</v>
      </c>
      <c r="F49" s="258" t="e">
        <f>#REF!+#REF!</f>
        <v>#REF!</v>
      </c>
      <c r="G49" s="259" t="e">
        <f>E49+F49</f>
        <v>#REF!</v>
      </c>
      <c r="H49" s="259">
        <v>12</v>
      </c>
      <c r="I49" s="260">
        <v>8</v>
      </c>
      <c r="J49" s="259">
        <f>H49+I49</f>
        <v>20</v>
      </c>
      <c r="K49" s="259" t="e">
        <f>J49%*G49</f>
        <v>#REF!</v>
      </c>
      <c r="L49" s="259" t="e">
        <f>5%*((G49)+(K49))</f>
        <v>#REF!</v>
      </c>
      <c r="M49" s="259" t="e">
        <f>K49+L49</f>
        <v>#REF!</v>
      </c>
      <c r="N49" s="260" t="e">
        <f>(+M49+G49)*C49</f>
        <v>#REF!</v>
      </c>
      <c r="O49" s="261" t="e">
        <f>N49/C49</f>
        <v>#REF!</v>
      </c>
    </row>
    <row r="50" spans="1:16" s="254" customFormat="1" ht="48" x14ac:dyDescent="0.25">
      <c r="A50" s="255">
        <f>+A49+0.1</f>
        <v>1.4000000000000004</v>
      </c>
      <c r="B50" s="256" t="str">
        <f>'BLANK BOQ'!B19</f>
        <v>Testing and commissioning for fire pump assembly (including Pressure and Leak Testing of Pipes)</v>
      </c>
      <c r="C50" s="327">
        <v>1</v>
      </c>
      <c r="D50" s="257" t="s">
        <v>30</v>
      </c>
      <c r="E50" s="258" t="e">
        <f>#REF!</f>
        <v>#REF!</v>
      </c>
      <c r="F50" s="258" t="e">
        <f>#REF!+#REF!</f>
        <v>#REF!</v>
      </c>
      <c r="G50" s="259" t="e">
        <f>E50+F50</f>
        <v>#REF!</v>
      </c>
      <c r="H50" s="259">
        <v>12</v>
      </c>
      <c r="I50" s="260">
        <v>8</v>
      </c>
      <c r="J50" s="259">
        <f>H50+I50</f>
        <v>20</v>
      </c>
      <c r="K50" s="259" t="e">
        <f>J50%*G50</f>
        <v>#REF!</v>
      </c>
      <c r="L50" s="259" t="e">
        <f>5%*((G50)+(K50))</f>
        <v>#REF!</v>
      </c>
      <c r="M50" s="259" t="e">
        <f>K50+L50</f>
        <v>#REF!</v>
      </c>
      <c r="N50" s="260" t="e">
        <f>(+M50+G50)*C50</f>
        <v>#REF!</v>
      </c>
      <c r="O50" s="261" t="e">
        <f>N50/C50</f>
        <v>#REF!</v>
      </c>
    </row>
    <row r="51" spans="1:16" s="254" customFormat="1" x14ac:dyDescent="0.25">
      <c r="A51" s="255">
        <f>+A50+0.1</f>
        <v>1.5000000000000004</v>
      </c>
      <c r="B51" s="256" t="e">
        <f>'BLANK BOQ'!#REF!</f>
        <v>#REF!</v>
      </c>
      <c r="C51" s="327">
        <v>1</v>
      </c>
      <c r="D51" s="257" t="s">
        <v>30</v>
      </c>
      <c r="E51" s="258" t="e">
        <f>#REF!</f>
        <v>#REF!</v>
      </c>
      <c r="F51" s="258" t="e">
        <f>#REF!</f>
        <v>#REF!</v>
      </c>
      <c r="G51" s="259" t="e">
        <f>E51+F51</f>
        <v>#REF!</v>
      </c>
      <c r="H51" s="259">
        <v>0</v>
      </c>
      <c r="I51" s="260">
        <v>0</v>
      </c>
      <c r="J51" s="259">
        <f>H51+I51</f>
        <v>0</v>
      </c>
      <c r="K51" s="259" t="e">
        <f>J51%*G51</f>
        <v>#REF!</v>
      </c>
      <c r="L51" s="259" t="e">
        <f>5%*((G51)+(K51))</f>
        <v>#REF!</v>
      </c>
      <c r="M51" s="259" t="e">
        <f>K51+L51</f>
        <v>#REF!</v>
      </c>
      <c r="N51" s="260" t="e">
        <f>(+M51+G51)*C51</f>
        <v>#REF!</v>
      </c>
      <c r="O51" s="261" t="e">
        <f>N51/C51</f>
        <v>#REF!</v>
      </c>
    </row>
    <row r="52" spans="1:16" s="254" customFormat="1" x14ac:dyDescent="0.25">
      <c r="A52" s="264"/>
      <c r="B52" s="263"/>
      <c r="C52" s="404"/>
      <c r="D52" s="257"/>
      <c r="E52" s="258"/>
      <c r="F52" s="258"/>
      <c r="G52" s="265"/>
      <c r="H52" s="266"/>
      <c r="I52" s="266"/>
      <c r="J52" s="266"/>
      <c r="K52" s="266"/>
      <c r="L52" s="267"/>
      <c r="M52" s="268" t="s">
        <v>713</v>
      </c>
      <c r="N52" s="269" t="e">
        <f>SUM(N47:N51)</f>
        <v>#REF!</v>
      </c>
      <c r="O52" s="270"/>
      <c r="P52" s="254" t="e">
        <f>N52</f>
        <v>#REF!</v>
      </c>
    </row>
    <row r="53" spans="1:16" s="254" customFormat="1" x14ac:dyDescent="0.25">
      <c r="A53" s="245">
        <v>2</v>
      </c>
      <c r="B53" s="271" t="s">
        <v>806</v>
      </c>
      <c r="C53" s="272"/>
      <c r="D53" s="248"/>
      <c r="E53" s="247"/>
      <c r="F53" s="247"/>
      <c r="G53" s="273"/>
      <c r="H53" s="251"/>
      <c r="I53" s="251"/>
      <c r="J53" s="251"/>
      <c r="K53" s="251"/>
      <c r="L53" s="251"/>
      <c r="M53" s="251"/>
      <c r="N53" s="274"/>
      <c r="O53" s="275"/>
    </row>
    <row r="54" spans="1:16" s="254" customFormat="1" x14ac:dyDescent="0.25">
      <c r="A54" s="255">
        <f>+A53+0.1</f>
        <v>2.1</v>
      </c>
      <c r="B54" s="256" t="e">
        <f>#REF!</f>
        <v>#REF!</v>
      </c>
      <c r="C54" s="405">
        <v>1</v>
      </c>
      <c r="D54" s="276" t="s">
        <v>30</v>
      </c>
      <c r="E54" s="258">
        <v>0</v>
      </c>
      <c r="F54" s="233" t="e">
        <f>#REF!+#REF!</f>
        <v>#REF!</v>
      </c>
      <c r="G54" s="259" t="e">
        <f>E54+F54</f>
        <v>#REF!</v>
      </c>
      <c r="H54" s="259">
        <v>12</v>
      </c>
      <c r="I54" s="260">
        <v>8</v>
      </c>
      <c r="J54" s="259">
        <f>H54+I54</f>
        <v>20</v>
      </c>
      <c r="K54" s="259" t="e">
        <f>J54%*G54</f>
        <v>#REF!</v>
      </c>
      <c r="L54" s="259" t="e">
        <f>5%*((G54)+(K54))</f>
        <v>#REF!</v>
      </c>
      <c r="M54" s="259" t="e">
        <f>K54+L54</f>
        <v>#REF!</v>
      </c>
      <c r="N54" s="260" t="e">
        <f>(+M54+G54)*C54</f>
        <v>#REF!</v>
      </c>
      <c r="O54" s="261" t="e">
        <f>N54/C54</f>
        <v>#REF!</v>
      </c>
    </row>
    <row r="55" spans="1:16" s="254" customFormat="1" x14ac:dyDescent="0.25">
      <c r="A55" s="255">
        <f>+A54+0.1</f>
        <v>2.2000000000000002</v>
      </c>
      <c r="B55" s="256" t="e">
        <f>#REF!</f>
        <v>#REF!</v>
      </c>
      <c r="C55" s="405">
        <v>1</v>
      </c>
      <c r="D55" s="276" t="s">
        <v>30</v>
      </c>
      <c r="E55" s="258">
        <v>0</v>
      </c>
      <c r="F55" s="233" t="e">
        <f>#REF!+#REF!</f>
        <v>#REF!</v>
      </c>
      <c r="G55" s="259" t="e">
        <f>E55+F55</f>
        <v>#REF!</v>
      </c>
      <c r="H55" s="259">
        <v>12</v>
      </c>
      <c r="I55" s="260">
        <v>8</v>
      </c>
      <c r="J55" s="259">
        <f>H55+I55</f>
        <v>20</v>
      </c>
      <c r="K55" s="259" t="e">
        <f>J55%*G55</f>
        <v>#REF!</v>
      </c>
      <c r="L55" s="259" t="e">
        <f>5%*((G55)+(K55))</f>
        <v>#REF!</v>
      </c>
      <c r="M55" s="259" t="e">
        <f>K55+L55</f>
        <v>#REF!</v>
      </c>
      <c r="N55" s="260" t="e">
        <f>(+M55+G55)*C55</f>
        <v>#REF!</v>
      </c>
      <c r="O55" s="261" t="e">
        <f>N55/C55</f>
        <v>#REF!</v>
      </c>
    </row>
    <row r="56" spans="1:16" s="254" customFormat="1" x14ac:dyDescent="0.25">
      <c r="A56" s="255">
        <f>+A55+0.1</f>
        <v>2.3000000000000003</v>
      </c>
      <c r="B56" s="256" t="e">
        <f>#REF!</f>
        <v>#REF!</v>
      </c>
      <c r="C56" s="329" t="e">
        <f>#REF!</f>
        <v>#REF!</v>
      </c>
      <c r="D56" s="329" t="e">
        <f>#REF!</f>
        <v>#REF!</v>
      </c>
      <c r="E56" s="258" t="e">
        <f>#REF!</f>
        <v>#REF!</v>
      </c>
      <c r="F56" s="233" t="e">
        <f>#REF!</f>
        <v>#REF!</v>
      </c>
      <c r="G56" s="259" t="e">
        <f>E56+F56</f>
        <v>#REF!</v>
      </c>
      <c r="H56" s="259">
        <v>12</v>
      </c>
      <c r="I56" s="260">
        <v>8</v>
      </c>
      <c r="J56" s="259">
        <f>H56+I56</f>
        <v>20</v>
      </c>
      <c r="K56" s="259" t="e">
        <f>J56%*G56</f>
        <v>#REF!</v>
      </c>
      <c r="L56" s="259" t="e">
        <f>5%*((G56)+(K56))</f>
        <v>#REF!</v>
      </c>
      <c r="M56" s="259" t="e">
        <f>K56+L56</f>
        <v>#REF!</v>
      </c>
      <c r="N56" s="260" t="e">
        <f>(+M56+G56)*C56</f>
        <v>#REF!</v>
      </c>
      <c r="O56" s="261" t="e">
        <f>N56/C56</f>
        <v>#REF!</v>
      </c>
    </row>
    <row r="57" spans="1:16" s="238" customFormat="1" x14ac:dyDescent="0.25">
      <c r="A57" s="277"/>
      <c r="B57" s="278"/>
      <c r="C57" s="280"/>
      <c r="D57" s="280"/>
      <c r="E57" s="279"/>
      <c r="F57" s="259"/>
      <c r="G57" s="259"/>
      <c r="H57" s="259"/>
      <c r="I57" s="260"/>
      <c r="J57" s="259"/>
      <c r="K57" s="259"/>
      <c r="L57" s="259"/>
      <c r="M57" s="268" t="s">
        <v>713</v>
      </c>
      <c r="N57" s="269" t="e">
        <f>SUM(N54:N56)</f>
        <v>#REF!</v>
      </c>
      <c r="O57" s="281"/>
      <c r="P57" s="254" t="e">
        <f>N57</f>
        <v>#REF!</v>
      </c>
    </row>
    <row r="58" spans="1:16" s="282" customFormat="1" x14ac:dyDescent="0.4">
      <c r="A58" s="245">
        <v>3</v>
      </c>
      <c r="B58" s="246" t="s">
        <v>32</v>
      </c>
      <c r="C58" s="248"/>
      <c r="D58" s="248"/>
      <c r="E58" s="247"/>
      <c r="F58" s="247"/>
      <c r="G58" s="249"/>
      <c r="H58" s="250"/>
      <c r="I58" s="250"/>
      <c r="J58" s="251"/>
      <c r="K58" s="251"/>
      <c r="L58" s="251"/>
      <c r="M58" s="250"/>
      <c r="N58" s="252"/>
      <c r="O58" s="253"/>
    </row>
    <row r="59" spans="1:16" s="282" customFormat="1" x14ac:dyDescent="0.4">
      <c r="A59" s="255">
        <v>3.1</v>
      </c>
      <c r="B59" s="403" t="e">
        <f>#REF!</f>
        <v>#REF!</v>
      </c>
      <c r="C59" s="405">
        <v>1</v>
      </c>
      <c r="D59" s="283" t="e">
        <f>#REF!</f>
        <v>#REF!</v>
      </c>
      <c r="E59" s="284" t="e">
        <f>#REF!</f>
        <v>#REF!</v>
      </c>
      <c r="F59" s="284" t="e">
        <f>#REF!+#REF!</f>
        <v>#REF!</v>
      </c>
      <c r="G59" s="259" t="e">
        <f t="shared" ref="G59:G64" si="0">E59+F59</f>
        <v>#REF!</v>
      </c>
      <c r="H59" s="259">
        <v>12</v>
      </c>
      <c r="I59" s="260">
        <v>8</v>
      </c>
      <c r="J59" s="259">
        <f t="shared" ref="J59:J64" si="1">H59+I59</f>
        <v>20</v>
      </c>
      <c r="K59" s="259" t="e">
        <f t="shared" ref="K59:K64" si="2">J59%*G59</f>
        <v>#REF!</v>
      </c>
      <c r="L59" s="259" t="e">
        <f t="shared" ref="L59:L64" si="3">5%*((G59)+(K59))</f>
        <v>#REF!</v>
      </c>
      <c r="M59" s="259" t="e">
        <f t="shared" ref="M59:M64" si="4">K59+L59</f>
        <v>#REF!</v>
      </c>
      <c r="N59" s="260" t="e">
        <f t="shared" ref="N59:N64" si="5">(+M59+G59)*C59</f>
        <v>#REF!</v>
      </c>
      <c r="O59" s="261" t="e">
        <f t="shared" ref="O59:O64" si="6">N59/C59</f>
        <v>#REF!</v>
      </c>
    </row>
    <row r="60" spans="1:16" s="282" customFormat="1" x14ac:dyDescent="0.4">
      <c r="A60" s="255">
        <f>+A59+0.1</f>
        <v>3.2</v>
      </c>
      <c r="B60" s="403" t="e">
        <f>#REF!</f>
        <v>#REF!</v>
      </c>
      <c r="C60" s="405">
        <v>1</v>
      </c>
      <c r="D60" s="283" t="e">
        <f>#REF!</f>
        <v>#REF!</v>
      </c>
      <c r="E60" s="284" t="e">
        <f>#REF!</f>
        <v>#REF!</v>
      </c>
      <c r="F60" s="284" t="e">
        <f>+#REF!+#REF!</f>
        <v>#REF!</v>
      </c>
      <c r="G60" s="259" t="e">
        <f t="shared" si="0"/>
        <v>#REF!</v>
      </c>
      <c r="H60" s="259">
        <v>12</v>
      </c>
      <c r="I60" s="260">
        <v>8</v>
      </c>
      <c r="J60" s="259">
        <f t="shared" si="1"/>
        <v>20</v>
      </c>
      <c r="K60" s="259" t="e">
        <f t="shared" si="2"/>
        <v>#REF!</v>
      </c>
      <c r="L60" s="259" t="e">
        <f t="shared" si="3"/>
        <v>#REF!</v>
      </c>
      <c r="M60" s="259" t="e">
        <f t="shared" si="4"/>
        <v>#REF!</v>
      </c>
      <c r="N60" s="260" t="e">
        <f t="shared" si="5"/>
        <v>#REF!</v>
      </c>
      <c r="O60" s="261" t="e">
        <f t="shared" si="6"/>
        <v>#REF!</v>
      </c>
    </row>
    <row r="61" spans="1:16" s="282" customFormat="1" x14ac:dyDescent="0.4">
      <c r="A61" s="255">
        <f>+A60+0.1</f>
        <v>3.3000000000000003</v>
      </c>
      <c r="B61" s="403" t="e">
        <f>#REF!</f>
        <v>#REF!</v>
      </c>
      <c r="C61" s="405">
        <v>1</v>
      </c>
      <c r="D61" s="283" t="e">
        <f>#REF!</f>
        <v>#REF!</v>
      </c>
      <c r="E61" s="284" t="e">
        <f>#REF!</f>
        <v>#REF!</v>
      </c>
      <c r="F61" s="284" t="e">
        <f>+#REF!+#REF!</f>
        <v>#REF!</v>
      </c>
      <c r="G61" s="259" t="e">
        <f t="shared" si="0"/>
        <v>#REF!</v>
      </c>
      <c r="H61" s="259">
        <v>12</v>
      </c>
      <c r="I61" s="260">
        <v>8</v>
      </c>
      <c r="J61" s="259">
        <f t="shared" si="1"/>
        <v>20</v>
      </c>
      <c r="K61" s="259" t="e">
        <f t="shared" si="2"/>
        <v>#REF!</v>
      </c>
      <c r="L61" s="259" t="e">
        <f t="shared" si="3"/>
        <v>#REF!</v>
      </c>
      <c r="M61" s="259" t="e">
        <f t="shared" si="4"/>
        <v>#REF!</v>
      </c>
      <c r="N61" s="260" t="e">
        <f t="shared" si="5"/>
        <v>#REF!</v>
      </c>
      <c r="O61" s="261" t="e">
        <f t="shared" si="6"/>
        <v>#REF!</v>
      </c>
    </row>
    <row r="62" spans="1:16" s="282" customFormat="1" x14ac:dyDescent="0.4">
      <c r="A62" s="255">
        <f>+A61+0.1</f>
        <v>3.4000000000000004</v>
      </c>
      <c r="B62" s="403" t="e">
        <f>#REF!</f>
        <v>#REF!</v>
      </c>
      <c r="C62" s="405">
        <v>1</v>
      </c>
      <c r="D62" s="283" t="e">
        <f>#REF!</f>
        <v>#REF!</v>
      </c>
      <c r="E62" s="284" t="e">
        <f>#REF!</f>
        <v>#REF!</v>
      </c>
      <c r="F62" s="284" t="e">
        <f>+#REF!+#REF!</f>
        <v>#REF!</v>
      </c>
      <c r="G62" s="259" t="e">
        <f t="shared" si="0"/>
        <v>#REF!</v>
      </c>
      <c r="H62" s="259">
        <v>12</v>
      </c>
      <c r="I62" s="260">
        <v>8</v>
      </c>
      <c r="J62" s="259">
        <f t="shared" si="1"/>
        <v>20</v>
      </c>
      <c r="K62" s="259" t="e">
        <f t="shared" si="2"/>
        <v>#REF!</v>
      </c>
      <c r="L62" s="259" t="e">
        <f t="shared" si="3"/>
        <v>#REF!</v>
      </c>
      <c r="M62" s="259" t="e">
        <f t="shared" si="4"/>
        <v>#REF!</v>
      </c>
      <c r="N62" s="260" t="e">
        <f t="shared" si="5"/>
        <v>#REF!</v>
      </c>
      <c r="O62" s="261" t="e">
        <f t="shared" si="6"/>
        <v>#REF!</v>
      </c>
    </row>
    <row r="63" spans="1:16" s="282" customFormat="1" x14ac:dyDescent="0.4">
      <c r="A63" s="255">
        <f>+A62+0.1</f>
        <v>3.5000000000000004</v>
      </c>
      <c r="B63" s="403" t="e">
        <f>#REF!</f>
        <v>#REF!</v>
      </c>
      <c r="C63" s="405">
        <v>1</v>
      </c>
      <c r="D63" s="283" t="e">
        <f>#REF!</f>
        <v>#REF!</v>
      </c>
      <c r="E63" s="284" t="e">
        <f>#REF!</f>
        <v>#REF!</v>
      </c>
      <c r="F63" s="284" t="e">
        <f>+#REF!+#REF!</f>
        <v>#REF!</v>
      </c>
      <c r="G63" s="259" t="e">
        <f t="shared" si="0"/>
        <v>#REF!</v>
      </c>
      <c r="H63" s="259">
        <v>12</v>
      </c>
      <c r="I63" s="260">
        <v>8</v>
      </c>
      <c r="J63" s="259">
        <f t="shared" si="1"/>
        <v>20</v>
      </c>
      <c r="K63" s="259" t="e">
        <f t="shared" si="2"/>
        <v>#REF!</v>
      </c>
      <c r="L63" s="259" t="e">
        <f t="shared" si="3"/>
        <v>#REF!</v>
      </c>
      <c r="M63" s="259" t="e">
        <f t="shared" si="4"/>
        <v>#REF!</v>
      </c>
      <c r="N63" s="260" t="e">
        <f t="shared" si="5"/>
        <v>#REF!</v>
      </c>
      <c r="O63" s="261" t="e">
        <f t="shared" si="6"/>
        <v>#REF!</v>
      </c>
    </row>
    <row r="64" spans="1:16" s="282" customFormat="1" x14ac:dyDescent="0.4">
      <c r="A64" s="255">
        <f>+A63+0.1</f>
        <v>3.6000000000000005</v>
      </c>
      <c r="B64" s="403" t="e">
        <f>#REF!</f>
        <v>#REF!</v>
      </c>
      <c r="C64" s="405">
        <v>1</v>
      </c>
      <c r="D64" s="283" t="e">
        <f>#REF!</f>
        <v>#REF!</v>
      </c>
      <c r="E64" s="284" t="e">
        <f>#REF!</f>
        <v>#REF!</v>
      </c>
      <c r="F64" s="284" t="e">
        <f>+#REF!+#REF!</f>
        <v>#REF!</v>
      </c>
      <c r="G64" s="259" t="e">
        <f t="shared" si="0"/>
        <v>#REF!</v>
      </c>
      <c r="H64" s="259">
        <v>12</v>
      </c>
      <c r="I64" s="260">
        <v>8</v>
      </c>
      <c r="J64" s="259">
        <f t="shared" si="1"/>
        <v>20</v>
      </c>
      <c r="K64" s="259" t="e">
        <f t="shared" si="2"/>
        <v>#REF!</v>
      </c>
      <c r="L64" s="259" t="e">
        <f t="shared" si="3"/>
        <v>#REF!</v>
      </c>
      <c r="M64" s="259" t="e">
        <f t="shared" si="4"/>
        <v>#REF!</v>
      </c>
      <c r="N64" s="260" t="e">
        <f t="shared" si="5"/>
        <v>#REF!</v>
      </c>
      <c r="O64" s="261" t="e">
        <f t="shared" si="6"/>
        <v>#REF!</v>
      </c>
    </row>
    <row r="65" spans="1:192" s="238" customFormat="1" x14ac:dyDescent="0.25">
      <c r="A65" s="277"/>
      <c r="B65" s="278"/>
      <c r="C65" s="280"/>
      <c r="D65" s="280"/>
      <c r="E65" s="279"/>
      <c r="F65" s="259"/>
      <c r="G65" s="259"/>
      <c r="H65" s="259"/>
      <c r="I65" s="260"/>
      <c r="J65" s="259"/>
      <c r="K65" s="259"/>
      <c r="L65" s="259"/>
      <c r="M65" s="268" t="s">
        <v>713</v>
      </c>
      <c r="N65" s="269" t="e">
        <f>SUM(N59:N64)</f>
        <v>#REF!</v>
      </c>
      <c r="O65" s="281"/>
      <c r="P65" s="254" t="e">
        <f>N65</f>
        <v>#REF!</v>
      </c>
    </row>
    <row r="66" spans="1:192" s="238" customFormat="1" x14ac:dyDescent="0.4">
      <c r="A66" s="245">
        <v>4</v>
      </c>
      <c r="B66" s="246" t="s">
        <v>33</v>
      </c>
      <c r="C66" s="247"/>
      <c r="D66" s="248"/>
      <c r="E66" s="247"/>
      <c r="F66" s="247"/>
      <c r="G66" s="249"/>
      <c r="H66" s="250"/>
      <c r="I66" s="250"/>
      <c r="J66" s="251"/>
      <c r="K66" s="251"/>
      <c r="L66" s="251"/>
      <c r="M66" s="250"/>
      <c r="N66" s="252"/>
      <c r="O66" s="253"/>
    </row>
    <row r="67" spans="1:192" s="222" customFormat="1" x14ac:dyDescent="0.4">
      <c r="A67" s="285">
        <v>4.0999999999999996</v>
      </c>
      <c r="B67" s="286" t="str">
        <f>'BLANK BOQ'!B40</f>
        <v>Supervisory Switch, UL/FM</v>
      </c>
      <c r="C67" s="233"/>
      <c r="D67" s="257"/>
      <c r="E67" s="260"/>
      <c r="F67" s="260"/>
      <c r="G67" s="287"/>
      <c r="H67" s="266"/>
      <c r="I67" s="266"/>
      <c r="J67" s="266"/>
      <c r="K67" s="266"/>
      <c r="L67" s="266"/>
      <c r="M67" s="266"/>
      <c r="N67" s="288"/>
      <c r="O67" s="289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  <c r="AL67" s="221"/>
      <c r="AM67" s="221"/>
      <c r="AN67" s="221"/>
      <c r="AO67" s="221"/>
      <c r="AP67" s="221"/>
      <c r="AQ67" s="221"/>
      <c r="AR67" s="221"/>
      <c r="AS67" s="221"/>
      <c r="AT67" s="221"/>
      <c r="AU67" s="221"/>
      <c r="AV67" s="221"/>
      <c r="AW67" s="221"/>
      <c r="AX67" s="221"/>
      <c r="AY67" s="221"/>
      <c r="AZ67" s="221"/>
      <c r="BA67" s="221"/>
      <c r="BB67" s="221"/>
      <c r="BC67" s="221"/>
      <c r="BD67" s="221"/>
      <c r="BE67" s="221"/>
      <c r="BF67" s="221"/>
      <c r="BG67" s="221"/>
      <c r="BH67" s="221"/>
      <c r="BI67" s="221"/>
      <c r="BJ67" s="221"/>
      <c r="BK67" s="221"/>
      <c r="BL67" s="221"/>
      <c r="BM67" s="221"/>
      <c r="BN67" s="221"/>
      <c r="BO67" s="221"/>
      <c r="BP67" s="221"/>
      <c r="BQ67" s="221"/>
      <c r="BR67" s="221"/>
      <c r="BS67" s="221"/>
      <c r="BT67" s="221"/>
      <c r="BU67" s="221"/>
      <c r="BV67" s="221"/>
      <c r="BW67" s="221"/>
      <c r="BX67" s="221"/>
      <c r="BY67" s="221"/>
      <c r="BZ67" s="221"/>
      <c r="CA67" s="221"/>
      <c r="CB67" s="221"/>
      <c r="CC67" s="221"/>
      <c r="CD67" s="221"/>
      <c r="CE67" s="221"/>
      <c r="CF67" s="221"/>
      <c r="CG67" s="221"/>
      <c r="CH67" s="221"/>
      <c r="CI67" s="221"/>
      <c r="CJ67" s="221"/>
      <c r="CK67" s="221"/>
      <c r="CL67" s="221"/>
      <c r="CM67" s="221"/>
      <c r="CN67" s="221"/>
      <c r="CO67" s="221"/>
      <c r="CP67" s="221"/>
      <c r="CQ67" s="221"/>
      <c r="CR67" s="221"/>
      <c r="CS67" s="221"/>
      <c r="CT67" s="221"/>
      <c r="CU67" s="221"/>
      <c r="CV67" s="221"/>
      <c r="CW67" s="221"/>
      <c r="CX67" s="221"/>
      <c r="CY67" s="221"/>
      <c r="CZ67" s="221"/>
      <c r="DA67" s="221"/>
      <c r="DB67" s="221"/>
      <c r="DC67" s="221"/>
      <c r="DD67" s="221"/>
      <c r="DE67" s="221"/>
      <c r="DF67" s="221"/>
      <c r="DG67" s="221"/>
      <c r="DH67" s="221"/>
      <c r="DI67" s="221"/>
      <c r="DJ67" s="221"/>
      <c r="DK67" s="221"/>
      <c r="DL67" s="221"/>
      <c r="DM67" s="221"/>
      <c r="DN67" s="221"/>
      <c r="DO67" s="221"/>
      <c r="DP67" s="221"/>
      <c r="DQ67" s="221"/>
      <c r="DR67" s="221"/>
      <c r="DS67" s="221"/>
      <c r="DT67" s="221"/>
      <c r="DU67" s="221"/>
      <c r="DV67" s="221"/>
      <c r="DW67" s="221"/>
      <c r="DX67" s="221"/>
      <c r="DY67" s="221"/>
      <c r="DZ67" s="221"/>
      <c r="EA67" s="221"/>
      <c r="EB67" s="221"/>
      <c r="EC67" s="221"/>
      <c r="ED67" s="221"/>
      <c r="EE67" s="221"/>
      <c r="EF67" s="221"/>
      <c r="EG67" s="221"/>
      <c r="EH67" s="221"/>
      <c r="EI67" s="221"/>
      <c r="EJ67" s="221"/>
      <c r="EK67" s="221"/>
      <c r="EL67" s="221"/>
      <c r="EM67" s="221"/>
      <c r="EN67" s="221"/>
      <c r="EO67" s="221"/>
      <c r="EP67" s="221"/>
      <c r="EQ67" s="221"/>
      <c r="ER67" s="221"/>
      <c r="ES67" s="221"/>
      <c r="ET67" s="221"/>
      <c r="EU67" s="221"/>
      <c r="EV67" s="221"/>
      <c r="EW67" s="221"/>
      <c r="EX67" s="221"/>
      <c r="EY67" s="221"/>
      <c r="EZ67" s="221"/>
      <c r="FA67" s="221"/>
      <c r="FB67" s="221"/>
      <c r="FC67" s="221"/>
      <c r="FD67" s="221"/>
      <c r="FE67" s="221"/>
      <c r="FF67" s="221"/>
      <c r="FG67" s="221"/>
      <c r="FH67" s="221"/>
      <c r="FI67" s="221"/>
      <c r="FJ67" s="221"/>
      <c r="FK67" s="221"/>
      <c r="FL67" s="221"/>
      <c r="FM67" s="221"/>
      <c r="FN67" s="221"/>
      <c r="FO67" s="221"/>
      <c r="FP67" s="221"/>
      <c r="FQ67" s="221"/>
      <c r="FR67" s="221"/>
      <c r="FS67" s="221"/>
      <c r="FT67" s="221"/>
      <c r="FU67" s="221"/>
      <c r="FV67" s="221"/>
      <c r="FW67" s="221"/>
      <c r="FX67" s="221"/>
      <c r="FY67" s="221"/>
      <c r="FZ67" s="221"/>
      <c r="GA67" s="221"/>
      <c r="GB67" s="221"/>
      <c r="GC67" s="221"/>
      <c r="GD67" s="221"/>
      <c r="GE67" s="221"/>
      <c r="GF67" s="221"/>
      <c r="GG67" s="221"/>
      <c r="GH67" s="221"/>
      <c r="GI67" s="221"/>
      <c r="GJ67" s="221"/>
    </row>
    <row r="68" spans="1:192" s="292" customFormat="1" ht="75.75" customHeight="1" x14ac:dyDescent="0.4">
      <c r="A68" s="290" t="s">
        <v>714</v>
      </c>
      <c r="B68" s="291" t="e">
        <f>#REF!</f>
        <v>#REF!</v>
      </c>
      <c r="C68" s="405">
        <v>1</v>
      </c>
      <c r="D68" s="404" t="e">
        <f>#REF!</f>
        <v>#REF!</v>
      </c>
      <c r="E68" s="258" t="e">
        <f>#REF!</f>
        <v>#REF!</v>
      </c>
      <c r="F68" s="258" t="e">
        <f>#REF!+#REF!</f>
        <v>#REF!</v>
      </c>
      <c r="G68" s="259" t="e">
        <f>E68+F68</f>
        <v>#REF!</v>
      </c>
      <c r="H68" s="259">
        <v>12</v>
      </c>
      <c r="I68" s="260">
        <v>8</v>
      </c>
      <c r="J68" s="259">
        <f>H68+I68</f>
        <v>20</v>
      </c>
      <c r="K68" s="259" t="e">
        <f>J68%*G68</f>
        <v>#REF!</v>
      </c>
      <c r="L68" s="259" t="e">
        <f>5%*((G68)+(K68))</f>
        <v>#REF!</v>
      </c>
      <c r="M68" s="259" t="e">
        <f>K68+L68</f>
        <v>#REF!</v>
      </c>
      <c r="N68" s="260" t="e">
        <f>(+M68+G68)*C68</f>
        <v>#REF!</v>
      </c>
      <c r="O68" s="261" t="e">
        <f>N68/C68</f>
        <v>#REF!</v>
      </c>
      <c r="P68" s="293"/>
      <c r="Q68" s="293"/>
      <c r="R68" s="293"/>
      <c r="S68" s="293"/>
      <c r="T68" s="293"/>
      <c r="U68" s="293"/>
      <c r="V68" s="293"/>
      <c r="W68" s="293"/>
      <c r="X68" s="293"/>
      <c r="Y68" s="293"/>
      <c r="Z68" s="293"/>
      <c r="AA68" s="293"/>
      <c r="AB68" s="293"/>
      <c r="AC68" s="293"/>
      <c r="AD68" s="293"/>
      <c r="AE68" s="293"/>
      <c r="AF68" s="293"/>
      <c r="AG68" s="293"/>
      <c r="AH68" s="293"/>
      <c r="AI68" s="293"/>
      <c r="AJ68" s="293"/>
      <c r="AK68" s="293"/>
      <c r="AL68" s="293"/>
      <c r="AM68" s="293"/>
      <c r="AN68" s="293"/>
      <c r="AO68" s="293"/>
      <c r="AP68" s="293"/>
      <c r="AQ68" s="293"/>
      <c r="AR68" s="293"/>
      <c r="AS68" s="293"/>
      <c r="AT68" s="293"/>
      <c r="AU68" s="293"/>
      <c r="AV68" s="293"/>
      <c r="AW68" s="293"/>
      <c r="AX68" s="293"/>
      <c r="AY68" s="293"/>
      <c r="AZ68" s="293"/>
      <c r="BA68" s="293"/>
      <c r="BB68" s="293"/>
      <c r="BC68" s="293"/>
      <c r="BD68" s="293"/>
      <c r="BE68" s="293"/>
      <c r="BF68" s="293"/>
      <c r="BG68" s="293"/>
      <c r="BH68" s="293"/>
      <c r="BI68" s="293"/>
      <c r="BJ68" s="293"/>
      <c r="BK68" s="293"/>
      <c r="BL68" s="293"/>
      <c r="BM68" s="293"/>
      <c r="BN68" s="293"/>
      <c r="BO68" s="293"/>
      <c r="BP68" s="293"/>
      <c r="BQ68" s="293"/>
      <c r="BR68" s="293"/>
      <c r="BS68" s="293"/>
      <c r="BT68" s="293"/>
      <c r="BU68" s="293"/>
      <c r="BV68" s="293"/>
      <c r="BW68" s="293"/>
      <c r="BX68" s="293"/>
      <c r="BY68" s="293"/>
      <c r="BZ68" s="293"/>
      <c r="CA68" s="293"/>
      <c r="CB68" s="293"/>
      <c r="CC68" s="293"/>
      <c r="CD68" s="293"/>
      <c r="CE68" s="293"/>
      <c r="CF68" s="293"/>
      <c r="CG68" s="293"/>
      <c r="CH68" s="293"/>
      <c r="CI68" s="293"/>
      <c r="CJ68" s="293"/>
      <c r="CK68" s="293"/>
      <c r="CL68" s="293"/>
      <c r="CM68" s="293"/>
      <c r="CN68" s="293"/>
      <c r="CO68" s="293"/>
      <c r="CP68" s="293"/>
      <c r="CQ68" s="293"/>
      <c r="CR68" s="293"/>
      <c r="CS68" s="293"/>
      <c r="CT68" s="293"/>
      <c r="CU68" s="293"/>
      <c r="CV68" s="293"/>
      <c r="CW68" s="293"/>
      <c r="CX68" s="293"/>
      <c r="CY68" s="293"/>
      <c r="CZ68" s="293"/>
      <c r="DA68" s="293"/>
      <c r="DB68" s="293"/>
      <c r="DC68" s="293"/>
      <c r="DD68" s="293"/>
      <c r="DE68" s="293"/>
      <c r="DF68" s="293"/>
      <c r="DG68" s="293"/>
      <c r="DH68" s="293"/>
      <c r="DI68" s="293"/>
      <c r="DJ68" s="293"/>
      <c r="DK68" s="293"/>
      <c r="DL68" s="293"/>
      <c r="DM68" s="293"/>
      <c r="DN68" s="293"/>
      <c r="DO68" s="293"/>
      <c r="DP68" s="293"/>
      <c r="DQ68" s="293"/>
      <c r="DR68" s="293"/>
      <c r="DS68" s="293"/>
      <c r="DT68" s="293"/>
      <c r="DU68" s="293"/>
      <c r="DV68" s="293"/>
      <c r="DW68" s="293"/>
      <c r="DX68" s="293"/>
      <c r="DY68" s="293"/>
      <c r="DZ68" s="293"/>
      <c r="EA68" s="293"/>
      <c r="EB68" s="293"/>
      <c r="EC68" s="293"/>
      <c r="ED68" s="293"/>
      <c r="EE68" s="293"/>
      <c r="EF68" s="293"/>
      <c r="EG68" s="293"/>
      <c r="EH68" s="293"/>
      <c r="EI68" s="293"/>
      <c r="EJ68" s="293"/>
      <c r="EK68" s="293"/>
      <c r="EL68" s="293"/>
      <c r="EM68" s="293"/>
      <c r="EN68" s="293"/>
      <c r="EO68" s="293"/>
      <c r="EP68" s="293"/>
      <c r="EQ68" s="293"/>
      <c r="ER68" s="293"/>
      <c r="ES68" s="293"/>
      <c r="ET68" s="293"/>
      <c r="EU68" s="293"/>
      <c r="EV68" s="293"/>
      <c r="EW68" s="293"/>
      <c r="EX68" s="293"/>
      <c r="EY68" s="293"/>
      <c r="EZ68" s="293"/>
      <c r="FA68" s="293"/>
      <c r="FB68" s="293"/>
      <c r="FC68" s="293"/>
      <c r="FD68" s="293"/>
      <c r="FE68" s="293"/>
      <c r="FF68" s="293"/>
      <c r="FG68" s="293"/>
      <c r="FH68" s="293"/>
      <c r="FI68" s="293"/>
      <c r="FJ68" s="293"/>
      <c r="FK68" s="293"/>
      <c r="FL68" s="293"/>
      <c r="FM68" s="293"/>
      <c r="FN68" s="293"/>
      <c r="FO68" s="293"/>
      <c r="FP68" s="293"/>
      <c r="FQ68" s="293"/>
      <c r="FR68" s="293"/>
      <c r="FS68" s="293"/>
      <c r="FT68" s="293"/>
      <c r="FU68" s="293"/>
      <c r="FV68" s="293"/>
      <c r="FW68" s="293"/>
      <c r="FX68" s="293"/>
      <c r="FY68" s="293"/>
      <c r="FZ68" s="293"/>
      <c r="GA68" s="293"/>
      <c r="GB68" s="293"/>
      <c r="GC68" s="293"/>
      <c r="GD68" s="293"/>
      <c r="GE68" s="293"/>
      <c r="GF68" s="293"/>
      <c r="GG68" s="293"/>
      <c r="GH68" s="293"/>
      <c r="GI68" s="293"/>
      <c r="GJ68" s="293"/>
    </row>
    <row r="69" spans="1:192" s="222" customFormat="1" ht="34.5" customHeight="1" x14ac:dyDescent="0.4">
      <c r="A69" s="290" t="s">
        <v>727</v>
      </c>
      <c r="B69" s="303" t="e">
        <f>#REF!</f>
        <v>#REF!</v>
      </c>
      <c r="C69" s="406" t="e">
        <f>#REF!</f>
        <v>#REF!</v>
      </c>
      <c r="D69" s="406" t="e">
        <f>#REF!</f>
        <v>#REF!</v>
      </c>
      <c r="E69" s="258" t="e">
        <f>#REF!</f>
        <v>#REF!</v>
      </c>
      <c r="F69" s="258" t="e">
        <f>#REF!+#REF!</f>
        <v>#REF!</v>
      </c>
      <c r="G69" s="260" t="e">
        <f>E69+F69</f>
        <v>#REF!</v>
      </c>
      <c r="H69" s="259">
        <v>12</v>
      </c>
      <c r="I69" s="260">
        <v>8</v>
      </c>
      <c r="J69" s="259">
        <f>H69+I69</f>
        <v>20</v>
      </c>
      <c r="K69" s="260" t="e">
        <f>J69%*G69</f>
        <v>#REF!</v>
      </c>
      <c r="L69" s="260" t="e">
        <f>5%*((G69)+(K69))</f>
        <v>#REF!</v>
      </c>
      <c r="M69" s="260" t="e">
        <f>ROUND((K69+L69),2)</f>
        <v>#REF!</v>
      </c>
      <c r="N69" s="260" t="e">
        <f>ROUND(C69*(G69+M69),2)</f>
        <v>#REF!</v>
      </c>
      <c r="O69" s="300" t="e">
        <f>N69/C69</f>
        <v>#REF!</v>
      </c>
      <c r="P69" s="221"/>
      <c r="Q69" s="221"/>
      <c r="R69" s="221"/>
      <c r="S69" s="221"/>
      <c r="T69" s="221"/>
      <c r="U69" s="221"/>
      <c r="V69" s="221"/>
      <c r="W69" s="221"/>
      <c r="X69" s="221"/>
      <c r="Y69" s="221"/>
      <c r="Z69" s="221"/>
      <c r="AA69" s="221"/>
      <c r="AB69" s="221"/>
      <c r="AC69" s="221"/>
      <c r="AD69" s="221"/>
      <c r="AE69" s="221"/>
      <c r="AF69" s="221"/>
      <c r="AG69" s="221"/>
      <c r="AH69" s="221"/>
      <c r="AI69" s="221"/>
      <c r="AJ69" s="221"/>
      <c r="AK69" s="221"/>
      <c r="AL69" s="221"/>
      <c r="AM69" s="221"/>
      <c r="AN69" s="221"/>
      <c r="AO69" s="221"/>
      <c r="AP69" s="221"/>
      <c r="AQ69" s="221"/>
      <c r="AR69" s="221"/>
      <c r="AS69" s="221"/>
      <c r="AT69" s="221"/>
      <c r="AU69" s="221"/>
      <c r="AV69" s="221"/>
      <c r="AW69" s="221"/>
      <c r="AX69" s="221"/>
      <c r="AY69" s="221"/>
      <c r="AZ69" s="221"/>
      <c r="BA69" s="221"/>
      <c r="BB69" s="221"/>
      <c r="BC69" s="221"/>
      <c r="BD69" s="221"/>
      <c r="BE69" s="221"/>
      <c r="BF69" s="221"/>
      <c r="BG69" s="221"/>
      <c r="BH69" s="221"/>
      <c r="BI69" s="221"/>
      <c r="BJ69" s="221"/>
      <c r="BK69" s="221"/>
      <c r="BL69" s="221"/>
      <c r="BM69" s="221"/>
      <c r="BN69" s="221"/>
      <c r="BO69" s="221"/>
      <c r="BP69" s="221"/>
      <c r="BQ69" s="221"/>
      <c r="BR69" s="221"/>
      <c r="BS69" s="221"/>
      <c r="BT69" s="221"/>
      <c r="BU69" s="221"/>
      <c r="BV69" s="221"/>
      <c r="BW69" s="221"/>
      <c r="BX69" s="221"/>
      <c r="BY69" s="221"/>
      <c r="BZ69" s="221"/>
      <c r="CA69" s="221"/>
      <c r="CB69" s="221"/>
      <c r="CC69" s="221"/>
      <c r="CD69" s="221"/>
      <c r="CE69" s="221"/>
      <c r="CF69" s="221"/>
      <c r="CG69" s="221"/>
      <c r="CH69" s="221"/>
      <c r="CI69" s="221"/>
      <c r="CJ69" s="221"/>
      <c r="CK69" s="221"/>
      <c r="CL69" s="221"/>
      <c r="CM69" s="221"/>
      <c r="CN69" s="221"/>
      <c r="CO69" s="221"/>
      <c r="CP69" s="221"/>
      <c r="CQ69" s="221"/>
      <c r="CR69" s="221"/>
      <c r="CS69" s="221"/>
      <c r="CT69" s="221"/>
      <c r="CU69" s="221"/>
      <c r="CV69" s="221"/>
      <c r="CW69" s="221"/>
      <c r="CX69" s="221"/>
      <c r="CY69" s="221"/>
      <c r="CZ69" s="221"/>
      <c r="DA69" s="221"/>
      <c r="DB69" s="221"/>
      <c r="DC69" s="221"/>
      <c r="DD69" s="221"/>
      <c r="DE69" s="221"/>
      <c r="DF69" s="221"/>
      <c r="DG69" s="221"/>
      <c r="DH69" s="221"/>
      <c r="DI69" s="221"/>
      <c r="DJ69" s="221"/>
      <c r="DK69" s="221"/>
      <c r="DL69" s="221"/>
      <c r="DM69" s="221"/>
      <c r="DN69" s="221"/>
      <c r="DO69" s="221"/>
      <c r="DP69" s="221"/>
      <c r="DQ69" s="221"/>
      <c r="DR69" s="221"/>
      <c r="DS69" s="221"/>
      <c r="DT69" s="221"/>
      <c r="DU69" s="221"/>
      <c r="DV69" s="221"/>
      <c r="DW69" s="221"/>
      <c r="DX69" s="221"/>
      <c r="DY69" s="221"/>
      <c r="DZ69" s="221"/>
      <c r="EA69" s="221"/>
      <c r="EB69" s="221"/>
      <c r="EC69" s="221"/>
      <c r="ED69" s="221"/>
      <c r="EE69" s="221"/>
      <c r="EF69" s="221"/>
      <c r="EG69" s="221"/>
      <c r="EH69" s="221"/>
      <c r="EI69" s="221"/>
      <c r="EJ69" s="221"/>
      <c r="EK69" s="221"/>
      <c r="EL69" s="221"/>
      <c r="EM69" s="221"/>
      <c r="EN69" s="221"/>
      <c r="EO69" s="221"/>
      <c r="EP69" s="221"/>
      <c r="EQ69" s="221"/>
      <c r="ER69" s="221"/>
      <c r="ES69" s="221"/>
      <c r="ET69" s="221"/>
      <c r="EU69" s="221"/>
      <c r="EV69" s="221"/>
      <c r="EW69" s="221"/>
      <c r="EX69" s="221"/>
      <c r="EY69" s="221"/>
      <c r="EZ69" s="221"/>
      <c r="FA69" s="221"/>
      <c r="FB69" s="221"/>
      <c r="FC69" s="221"/>
      <c r="FD69" s="221"/>
      <c r="FE69" s="221"/>
      <c r="FF69" s="221"/>
      <c r="FG69" s="221"/>
      <c r="FH69" s="221"/>
      <c r="FI69" s="221"/>
      <c r="FJ69" s="221"/>
      <c r="FK69" s="221"/>
      <c r="FL69" s="221"/>
      <c r="FM69" s="221"/>
      <c r="FN69" s="221"/>
      <c r="FO69" s="221"/>
      <c r="FP69" s="221"/>
      <c r="FQ69" s="221"/>
      <c r="FR69" s="221"/>
      <c r="FS69" s="221"/>
      <c r="FT69" s="221"/>
      <c r="FU69" s="221"/>
      <c r="FV69" s="221"/>
      <c r="FW69" s="221"/>
      <c r="FX69" s="221"/>
      <c r="FY69" s="221"/>
      <c r="FZ69" s="221"/>
      <c r="GA69" s="221"/>
      <c r="GB69" s="221"/>
      <c r="GC69" s="221"/>
      <c r="GD69" s="221"/>
      <c r="GE69" s="221"/>
      <c r="GF69" s="221"/>
      <c r="GG69" s="221"/>
      <c r="GH69" s="221"/>
      <c r="GI69" s="221"/>
      <c r="GJ69" s="221"/>
    </row>
    <row r="70" spans="1:192" x14ac:dyDescent="0.4">
      <c r="A70" s="264"/>
      <c r="B70" s="295"/>
      <c r="C70" s="257"/>
      <c r="D70" s="257"/>
      <c r="E70" s="258"/>
      <c r="F70" s="258"/>
      <c r="G70" s="267"/>
      <c r="H70" s="296"/>
      <c r="I70" s="260"/>
      <c r="J70" s="266"/>
      <c r="K70" s="266"/>
      <c r="L70" s="266"/>
      <c r="M70" s="297"/>
      <c r="N70" s="298"/>
      <c r="O70" s="299"/>
    </row>
    <row r="71" spans="1:192" s="238" customFormat="1" x14ac:dyDescent="0.25">
      <c r="A71" s="285">
        <v>4.2</v>
      </c>
      <c r="B71" s="286" t="str">
        <f>'BLANK BOQ'!B44</f>
        <v>Gate Valve 50mm Ø, UL/FM</v>
      </c>
      <c r="C71" s="404"/>
      <c r="D71" s="233"/>
      <c r="E71" s="260"/>
      <c r="F71" s="260"/>
      <c r="G71" s="260"/>
      <c r="H71" s="260"/>
      <c r="I71" s="260"/>
      <c r="J71" s="260"/>
      <c r="K71" s="260"/>
      <c r="L71" s="260"/>
      <c r="M71" s="260"/>
      <c r="N71" s="260"/>
      <c r="O71" s="300"/>
    </row>
    <row r="72" spans="1:192" s="302" customFormat="1" ht="58.5" customHeight="1" outlineLevel="2" x14ac:dyDescent="0.25">
      <c r="A72" s="290" t="s">
        <v>35</v>
      </c>
      <c r="B72" s="301" t="e">
        <f>#REF!</f>
        <v>#REF!</v>
      </c>
      <c r="C72" s="405">
        <v>1</v>
      </c>
      <c r="D72" s="257" t="s">
        <v>30</v>
      </c>
      <c r="E72" s="260" t="e">
        <f>#REF!</f>
        <v>#REF!</v>
      </c>
      <c r="F72" s="260" t="e">
        <f>#REF!+#REF!</f>
        <v>#REF!</v>
      </c>
      <c r="G72" s="260" t="e">
        <f>E72+F72</f>
        <v>#REF!</v>
      </c>
      <c r="H72" s="259">
        <v>12</v>
      </c>
      <c r="I72" s="260">
        <v>8</v>
      </c>
      <c r="J72" s="259">
        <f>H72+I72</f>
        <v>20</v>
      </c>
      <c r="K72" s="260" t="e">
        <f>J72%*G72</f>
        <v>#REF!</v>
      </c>
      <c r="L72" s="260" t="e">
        <f>5%*((G72)+(K72))</f>
        <v>#REF!</v>
      </c>
      <c r="M72" s="260" t="e">
        <f>ROUND((K72+L72),2)</f>
        <v>#REF!</v>
      </c>
      <c r="N72" s="260" t="e">
        <f>ROUND(C72*(G72+M72),2)</f>
        <v>#REF!</v>
      </c>
      <c r="O72" s="300" t="e">
        <f>N72/C72</f>
        <v>#REF!</v>
      </c>
    </row>
    <row r="73" spans="1:192" s="302" customFormat="1" ht="58.5" customHeight="1" outlineLevel="2" x14ac:dyDescent="0.25">
      <c r="A73" s="290" t="s">
        <v>36</v>
      </c>
      <c r="B73" s="301" t="e">
        <f>#REF!</f>
        <v>#REF!</v>
      </c>
      <c r="C73" s="406">
        <v>1</v>
      </c>
      <c r="D73" s="257" t="s">
        <v>30</v>
      </c>
      <c r="E73" s="260" t="e">
        <f>#REF!</f>
        <v>#REF!</v>
      </c>
      <c r="F73" s="260" t="e">
        <f>#REF!+#REF!</f>
        <v>#REF!</v>
      </c>
      <c r="G73" s="260" t="e">
        <f>E73+F73</f>
        <v>#REF!</v>
      </c>
      <c r="H73" s="259">
        <v>12</v>
      </c>
      <c r="I73" s="260">
        <v>8</v>
      </c>
      <c r="J73" s="259">
        <f>H73+I73</f>
        <v>20</v>
      </c>
      <c r="K73" s="260" t="e">
        <f>J73%*G73</f>
        <v>#REF!</v>
      </c>
      <c r="L73" s="260" t="e">
        <f>5%*((G73)+(K73))</f>
        <v>#REF!</v>
      </c>
      <c r="M73" s="260" t="e">
        <f>ROUND((K73+L73),2)</f>
        <v>#REF!</v>
      </c>
      <c r="N73" s="260" t="e">
        <f>ROUND(C73*(G73+M73),2)</f>
        <v>#REF!</v>
      </c>
      <c r="O73" s="300" t="e">
        <f>N73/C73</f>
        <v>#REF!</v>
      </c>
    </row>
    <row r="74" spans="1:192" x14ac:dyDescent="0.4">
      <c r="A74" s="264"/>
      <c r="B74" s="295"/>
      <c r="C74" s="257"/>
      <c r="D74" s="257"/>
      <c r="E74" s="258"/>
      <c r="F74" s="258"/>
      <c r="G74" s="267"/>
      <c r="H74" s="296"/>
      <c r="I74" s="260"/>
      <c r="J74" s="266"/>
      <c r="K74" s="266"/>
      <c r="L74" s="266"/>
      <c r="M74" s="297"/>
      <c r="N74" s="298"/>
      <c r="O74" s="299"/>
    </row>
    <row r="75" spans="1:192" x14ac:dyDescent="0.4">
      <c r="A75" s="285">
        <v>4.3</v>
      </c>
      <c r="B75" s="286" t="str">
        <f>'BLANK BOQ'!B49</f>
        <v>Fire Department Connection 65mm Ø x 65mm Ø x 100mm Ø, UL/FM</v>
      </c>
      <c r="C75" s="404"/>
      <c r="D75" s="233"/>
      <c r="E75" s="260"/>
      <c r="F75" s="260"/>
      <c r="G75" s="260"/>
      <c r="H75" s="260"/>
      <c r="I75" s="260"/>
      <c r="J75" s="260"/>
      <c r="K75" s="260"/>
      <c r="L75" s="260"/>
      <c r="M75" s="260"/>
      <c r="N75" s="260"/>
      <c r="O75" s="300"/>
    </row>
    <row r="76" spans="1:192" x14ac:dyDescent="0.4">
      <c r="A76" s="290" t="s">
        <v>54</v>
      </c>
      <c r="B76" s="303" t="e">
        <f>#REF!</f>
        <v>#REF!</v>
      </c>
      <c r="C76" s="406" t="e">
        <f>#REF!</f>
        <v>#REF!</v>
      </c>
      <c r="D76" s="257" t="e">
        <f>#REF!</f>
        <v>#REF!</v>
      </c>
      <c r="E76" s="260" t="e">
        <f>#REF!</f>
        <v>#REF!</v>
      </c>
      <c r="F76" s="260" t="e">
        <f>#REF!+#REF!</f>
        <v>#REF!</v>
      </c>
      <c r="G76" s="260" t="e">
        <f>E76+F76</f>
        <v>#REF!</v>
      </c>
      <c r="H76" s="259">
        <v>12</v>
      </c>
      <c r="I76" s="260">
        <v>8</v>
      </c>
      <c r="J76" s="259">
        <f>H76+I76</f>
        <v>20</v>
      </c>
      <c r="K76" s="260" t="e">
        <f>J76%*G76</f>
        <v>#REF!</v>
      </c>
      <c r="L76" s="260" t="e">
        <f>5%*((G76)+(K76))</f>
        <v>#REF!</v>
      </c>
      <c r="M76" s="260" t="e">
        <f>ROUND((K76+L76),2)</f>
        <v>#REF!</v>
      </c>
      <c r="N76" s="260" t="e">
        <f>ROUND(C76*(G76+M76),2)</f>
        <v>#REF!</v>
      </c>
      <c r="O76" s="300" t="e">
        <f>N76/C76</f>
        <v>#REF!</v>
      </c>
    </row>
    <row r="77" spans="1:192" x14ac:dyDescent="0.4">
      <c r="A77" s="290" t="s">
        <v>55</v>
      </c>
      <c r="B77" s="303" t="e">
        <f>#REF!</f>
        <v>#REF!</v>
      </c>
      <c r="C77" s="406" t="e">
        <f>#REF!</f>
        <v>#REF!</v>
      </c>
      <c r="D77" s="257" t="e">
        <f>#REF!</f>
        <v>#REF!</v>
      </c>
      <c r="E77" s="260" t="e">
        <f>#REF!</f>
        <v>#REF!</v>
      </c>
      <c r="F77" s="260" t="e">
        <f>#REF!+#REF!</f>
        <v>#REF!</v>
      </c>
      <c r="G77" s="260" t="e">
        <f>E77+F77</f>
        <v>#REF!</v>
      </c>
      <c r="H77" s="259">
        <v>12</v>
      </c>
      <c r="I77" s="260">
        <v>8</v>
      </c>
      <c r="J77" s="259">
        <f>H77+I77</f>
        <v>20</v>
      </c>
      <c r="K77" s="260" t="e">
        <f>J77%*G77</f>
        <v>#REF!</v>
      </c>
      <c r="L77" s="260" t="e">
        <f>5%*((G77)+(K77))</f>
        <v>#REF!</v>
      </c>
      <c r="M77" s="260" t="e">
        <f>ROUND((K77+L77),2)</f>
        <v>#REF!</v>
      </c>
      <c r="N77" s="260" t="e">
        <f>ROUND(C77*(G77+M77),2)</f>
        <v>#REF!</v>
      </c>
      <c r="O77" s="300" t="e">
        <f>N77/C77</f>
        <v>#REF!</v>
      </c>
    </row>
    <row r="78" spans="1:192" s="222" customFormat="1" x14ac:dyDescent="0.4">
      <c r="A78" s="264"/>
      <c r="B78" s="295"/>
      <c r="C78" s="257"/>
      <c r="D78" s="257"/>
      <c r="E78" s="258"/>
      <c r="F78" s="258"/>
      <c r="G78" s="287"/>
      <c r="H78" s="266"/>
      <c r="I78" s="266"/>
      <c r="J78" s="266"/>
      <c r="K78" s="266"/>
      <c r="L78" s="266"/>
      <c r="M78" s="297"/>
      <c r="N78" s="298"/>
      <c r="O78" s="299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1"/>
      <c r="AK78" s="221"/>
      <c r="AL78" s="221"/>
      <c r="AM78" s="221"/>
      <c r="AN78" s="221"/>
      <c r="AO78" s="221"/>
      <c r="AP78" s="221"/>
      <c r="AQ78" s="221"/>
      <c r="AR78" s="221"/>
      <c r="AS78" s="221"/>
      <c r="AT78" s="221"/>
      <c r="AU78" s="221"/>
      <c r="AV78" s="221"/>
      <c r="AW78" s="221"/>
      <c r="AX78" s="221"/>
      <c r="AY78" s="221"/>
      <c r="AZ78" s="221"/>
      <c r="BA78" s="221"/>
      <c r="BB78" s="221"/>
      <c r="BC78" s="221"/>
      <c r="BD78" s="221"/>
      <c r="BE78" s="221"/>
      <c r="BF78" s="221"/>
      <c r="BG78" s="221"/>
      <c r="BH78" s="221"/>
      <c r="BI78" s="221"/>
      <c r="BJ78" s="221"/>
      <c r="BK78" s="221"/>
      <c r="BL78" s="221"/>
      <c r="BM78" s="221"/>
      <c r="BN78" s="221"/>
      <c r="BO78" s="221"/>
      <c r="BP78" s="221"/>
      <c r="BQ78" s="221"/>
      <c r="BR78" s="221"/>
      <c r="BS78" s="221"/>
      <c r="BT78" s="221"/>
      <c r="BU78" s="221"/>
      <c r="BV78" s="221"/>
      <c r="BW78" s="221"/>
      <c r="BX78" s="221"/>
      <c r="BY78" s="221"/>
      <c r="BZ78" s="221"/>
      <c r="CA78" s="221"/>
      <c r="CB78" s="221"/>
      <c r="CC78" s="221"/>
      <c r="CD78" s="221"/>
      <c r="CE78" s="221"/>
      <c r="CF78" s="221"/>
      <c r="CG78" s="221"/>
      <c r="CH78" s="221"/>
      <c r="CI78" s="221"/>
      <c r="CJ78" s="221"/>
      <c r="CK78" s="221"/>
      <c r="CL78" s="221"/>
      <c r="CM78" s="221"/>
      <c r="CN78" s="221"/>
      <c r="CO78" s="221"/>
      <c r="CP78" s="221"/>
      <c r="CQ78" s="221"/>
      <c r="CR78" s="221"/>
      <c r="CS78" s="221"/>
      <c r="CT78" s="221"/>
      <c r="CU78" s="221"/>
      <c r="CV78" s="221"/>
      <c r="CW78" s="221"/>
      <c r="CX78" s="221"/>
      <c r="CY78" s="221"/>
      <c r="CZ78" s="221"/>
      <c r="DA78" s="221"/>
      <c r="DB78" s="221"/>
      <c r="DC78" s="221"/>
      <c r="DD78" s="221"/>
      <c r="DE78" s="221"/>
      <c r="DF78" s="221"/>
      <c r="DG78" s="221"/>
      <c r="DH78" s="221"/>
      <c r="DI78" s="221"/>
      <c r="DJ78" s="221"/>
      <c r="DK78" s="221"/>
      <c r="DL78" s="221"/>
      <c r="DM78" s="221"/>
      <c r="DN78" s="221"/>
      <c r="DO78" s="221"/>
      <c r="DP78" s="221"/>
      <c r="DQ78" s="221"/>
      <c r="DR78" s="221"/>
      <c r="DS78" s="221"/>
      <c r="DT78" s="221"/>
      <c r="DU78" s="221"/>
      <c r="DV78" s="221"/>
      <c r="DW78" s="221"/>
      <c r="DX78" s="221"/>
      <c r="DY78" s="221"/>
      <c r="DZ78" s="221"/>
      <c r="EA78" s="221"/>
      <c r="EB78" s="221"/>
      <c r="EC78" s="221"/>
      <c r="ED78" s="221"/>
      <c r="EE78" s="221"/>
      <c r="EF78" s="221"/>
      <c r="EG78" s="221"/>
      <c r="EH78" s="221"/>
      <c r="EI78" s="221"/>
      <c r="EJ78" s="221"/>
      <c r="EK78" s="221"/>
      <c r="EL78" s="221"/>
      <c r="EM78" s="221"/>
      <c r="EN78" s="221"/>
      <c r="EO78" s="221"/>
      <c r="EP78" s="221"/>
      <c r="EQ78" s="221"/>
      <c r="ER78" s="221"/>
      <c r="ES78" s="221"/>
      <c r="ET78" s="221"/>
      <c r="EU78" s="221"/>
      <c r="EV78" s="221"/>
      <c r="EW78" s="221"/>
      <c r="EX78" s="221"/>
      <c r="EY78" s="221"/>
      <c r="EZ78" s="221"/>
      <c r="FA78" s="221"/>
      <c r="FB78" s="221"/>
      <c r="FC78" s="221"/>
      <c r="FD78" s="221"/>
      <c r="FE78" s="221"/>
      <c r="FF78" s="221"/>
      <c r="FG78" s="221"/>
      <c r="FH78" s="221"/>
      <c r="FI78" s="221"/>
      <c r="FJ78" s="221"/>
      <c r="FK78" s="221"/>
      <c r="FL78" s="221"/>
      <c r="FM78" s="221"/>
      <c r="FN78" s="221"/>
      <c r="FO78" s="221"/>
      <c r="FP78" s="221"/>
      <c r="FQ78" s="221"/>
      <c r="FR78" s="221"/>
      <c r="FS78" s="221"/>
      <c r="FT78" s="221"/>
      <c r="FU78" s="221"/>
      <c r="FV78" s="221"/>
      <c r="FW78" s="221"/>
      <c r="FX78" s="221"/>
      <c r="FY78" s="221"/>
      <c r="FZ78" s="221"/>
      <c r="GA78" s="221"/>
      <c r="GB78" s="221"/>
      <c r="GC78" s="221"/>
      <c r="GD78" s="221"/>
      <c r="GE78" s="221"/>
      <c r="GF78" s="221"/>
      <c r="GG78" s="221"/>
      <c r="GH78" s="221"/>
      <c r="GI78" s="221"/>
      <c r="GJ78" s="221"/>
    </row>
    <row r="79" spans="1:192" s="222" customFormat="1" x14ac:dyDescent="0.4">
      <c r="A79" s="285">
        <v>4.4000000000000004</v>
      </c>
      <c r="B79" s="286" t="e">
        <f>'BLANK BOQ'!#REF!</f>
        <v>#REF!</v>
      </c>
      <c r="C79" s="404"/>
      <c r="D79" s="257"/>
      <c r="E79" s="257"/>
      <c r="F79" s="260"/>
      <c r="G79" s="260"/>
      <c r="H79" s="260"/>
      <c r="I79" s="260"/>
      <c r="J79" s="260"/>
      <c r="K79" s="260"/>
      <c r="L79" s="260"/>
      <c r="M79" s="260"/>
      <c r="N79" s="260"/>
      <c r="O79" s="300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  <c r="AP79" s="221"/>
      <c r="AQ79" s="221"/>
      <c r="AR79" s="221"/>
      <c r="AS79" s="221"/>
      <c r="AT79" s="221"/>
      <c r="AU79" s="221"/>
      <c r="AV79" s="221"/>
      <c r="AW79" s="221"/>
      <c r="AX79" s="221"/>
      <c r="AY79" s="221"/>
      <c r="AZ79" s="221"/>
      <c r="BA79" s="221"/>
      <c r="BB79" s="221"/>
      <c r="BC79" s="221"/>
      <c r="BD79" s="221"/>
      <c r="BE79" s="221"/>
      <c r="BF79" s="221"/>
      <c r="BG79" s="221"/>
      <c r="BH79" s="221"/>
      <c r="BI79" s="221"/>
      <c r="BJ79" s="221"/>
      <c r="BK79" s="221"/>
      <c r="BL79" s="221"/>
      <c r="BM79" s="221"/>
      <c r="BN79" s="221"/>
      <c r="BO79" s="221"/>
      <c r="BP79" s="221"/>
      <c r="BQ79" s="221"/>
      <c r="BR79" s="221"/>
      <c r="BS79" s="221"/>
      <c r="BT79" s="221"/>
      <c r="BU79" s="221"/>
      <c r="BV79" s="221"/>
      <c r="BW79" s="221"/>
      <c r="BX79" s="221"/>
      <c r="BY79" s="221"/>
      <c r="BZ79" s="221"/>
      <c r="CA79" s="221"/>
      <c r="CB79" s="221"/>
      <c r="CC79" s="221"/>
      <c r="CD79" s="221"/>
      <c r="CE79" s="221"/>
      <c r="CF79" s="221"/>
      <c r="CG79" s="221"/>
      <c r="CH79" s="221"/>
      <c r="CI79" s="221"/>
      <c r="CJ79" s="221"/>
      <c r="CK79" s="221"/>
      <c r="CL79" s="221"/>
      <c r="CM79" s="221"/>
      <c r="CN79" s="221"/>
      <c r="CO79" s="221"/>
      <c r="CP79" s="221"/>
      <c r="CQ79" s="221"/>
      <c r="CR79" s="221"/>
      <c r="CS79" s="221"/>
      <c r="CT79" s="221"/>
      <c r="CU79" s="221"/>
      <c r="CV79" s="221"/>
      <c r="CW79" s="221"/>
      <c r="CX79" s="221"/>
      <c r="CY79" s="221"/>
      <c r="CZ79" s="221"/>
      <c r="DA79" s="221"/>
      <c r="DB79" s="221"/>
      <c r="DC79" s="221"/>
      <c r="DD79" s="221"/>
      <c r="DE79" s="221"/>
      <c r="DF79" s="221"/>
      <c r="DG79" s="221"/>
      <c r="DH79" s="221"/>
      <c r="DI79" s="221"/>
      <c r="DJ79" s="221"/>
      <c r="DK79" s="221"/>
      <c r="DL79" s="221"/>
      <c r="DM79" s="221"/>
      <c r="DN79" s="221"/>
      <c r="DO79" s="221"/>
      <c r="DP79" s="221"/>
      <c r="DQ79" s="221"/>
      <c r="DR79" s="221"/>
      <c r="DS79" s="221"/>
      <c r="DT79" s="221"/>
      <c r="DU79" s="221"/>
      <c r="DV79" s="221"/>
      <c r="DW79" s="221"/>
      <c r="DX79" s="221"/>
      <c r="DY79" s="221"/>
      <c r="DZ79" s="221"/>
      <c r="EA79" s="221"/>
      <c r="EB79" s="221"/>
      <c r="EC79" s="221"/>
      <c r="ED79" s="221"/>
      <c r="EE79" s="221"/>
      <c r="EF79" s="221"/>
      <c r="EG79" s="221"/>
      <c r="EH79" s="221"/>
      <c r="EI79" s="221"/>
      <c r="EJ79" s="221"/>
      <c r="EK79" s="221"/>
      <c r="EL79" s="221"/>
      <c r="EM79" s="221"/>
      <c r="EN79" s="221"/>
      <c r="EO79" s="221"/>
      <c r="EP79" s="221"/>
      <c r="EQ79" s="221"/>
      <c r="ER79" s="221"/>
      <c r="ES79" s="221"/>
      <c r="ET79" s="221"/>
      <c r="EU79" s="221"/>
      <c r="EV79" s="221"/>
      <c r="EW79" s="221"/>
      <c r="EX79" s="221"/>
      <c r="EY79" s="221"/>
      <c r="EZ79" s="221"/>
      <c r="FA79" s="221"/>
      <c r="FB79" s="221"/>
      <c r="FC79" s="221"/>
      <c r="FD79" s="221"/>
      <c r="FE79" s="221"/>
      <c r="FF79" s="221"/>
      <c r="FG79" s="221"/>
      <c r="FH79" s="221"/>
      <c r="FI79" s="221"/>
      <c r="FJ79" s="221"/>
      <c r="FK79" s="221"/>
      <c r="FL79" s="221"/>
      <c r="FM79" s="221"/>
      <c r="FN79" s="221"/>
      <c r="FO79" s="221"/>
      <c r="FP79" s="221"/>
      <c r="FQ79" s="221"/>
      <c r="FR79" s="221"/>
      <c r="FS79" s="221"/>
      <c r="FT79" s="221"/>
      <c r="FU79" s="221"/>
      <c r="FV79" s="221"/>
      <c r="FW79" s="221"/>
      <c r="FX79" s="221"/>
      <c r="FY79" s="221"/>
      <c r="FZ79" s="221"/>
      <c r="GA79" s="221"/>
      <c r="GB79" s="221"/>
      <c r="GC79" s="221"/>
      <c r="GD79" s="221"/>
      <c r="GE79" s="221"/>
      <c r="GF79" s="221"/>
      <c r="GG79" s="221"/>
      <c r="GH79" s="221"/>
      <c r="GI79" s="221"/>
      <c r="GJ79" s="221"/>
    </row>
    <row r="80" spans="1:192" s="222" customFormat="1" x14ac:dyDescent="0.4">
      <c r="A80" s="290" t="s">
        <v>52</v>
      </c>
      <c r="B80" s="304" t="e">
        <f>#REF!</f>
        <v>#REF!</v>
      </c>
      <c r="C80" s="406" t="e">
        <f>#REF!</f>
        <v>#REF!</v>
      </c>
      <c r="D80" s="404" t="e">
        <f>#REF!</f>
        <v>#REF!</v>
      </c>
      <c r="E80" s="260" t="e">
        <f>#REF!</f>
        <v>#REF!</v>
      </c>
      <c r="F80" s="260" t="e">
        <f>#REF!+#REF!</f>
        <v>#REF!</v>
      </c>
      <c r="G80" s="260" t="e">
        <f>E80+F80</f>
        <v>#REF!</v>
      </c>
      <c r="H80" s="259">
        <v>12</v>
      </c>
      <c r="I80" s="260">
        <v>8</v>
      </c>
      <c r="J80" s="259">
        <f>H80+I80</f>
        <v>20</v>
      </c>
      <c r="K80" s="260" t="e">
        <f>J80%*G80</f>
        <v>#REF!</v>
      </c>
      <c r="L80" s="260" t="e">
        <f>5%*((G80)+(K80))</f>
        <v>#REF!</v>
      </c>
      <c r="M80" s="260" t="e">
        <f>ROUND((K80+L80),2)</f>
        <v>#REF!</v>
      </c>
      <c r="N80" s="260" t="e">
        <f>ROUND(C80*(G80+M80),2)</f>
        <v>#REF!</v>
      </c>
      <c r="O80" s="300" t="e">
        <f>N80/C80</f>
        <v>#REF!</v>
      </c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  <c r="AP80" s="221"/>
      <c r="AQ80" s="221"/>
      <c r="AR80" s="221"/>
      <c r="AS80" s="221"/>
      <c r="AT80" s="221"/>
      <c r="AU80" s="221"/>
      <c r="AV80" s="221"/>
      <c r="AW80" s="221"/>
      <c r="AX80" s="221"/>
      <c r="AY80" s="221"/>
      <c r="AZ80" s="221"/>
      <c r="BA80" s="221"/>
      <c r="BB80" s="221"/>
      <c r="BC80" s="221"/>
      <c r="BD80" s="221"/>
      <c r="BE80" s="221"/>
      <c r="BF80" s="221"/>
      <c r="BG80" s="221"/>
      <c r="BH80" s="221"/>
      <c r="BI80" s="221"/>
      <c r="BJ80" s="221"/>
      <c r="BK80" s="221"/>
      <c r="BL80" s="221"/>
      <c r="BM80" s="221"/>
      <c r="BN80" s="221"/>
      <c r="BO80" s="221"/>
      <c r="BP80" s="221"/>
      <c r="BQ80" s="221"/>
      <c r="BR80" s="221"/>
      <c r="BS80" s="221"/>
      <c r="BT80" s="221"/>
      <c r="BU80" s="221"/>
      <c r="BV80" s="221"/>
      <c r="BW80" s="221"/>
      <c r="BX80" s="221"/>
      <c r="BY80" s="221"/>
      <c r="BZ80" s="221"/>
      <c r="CA80" s="221"/>
      <c r="CB80" s="221"/>
      <c r="CC80" s="221"/>
      <c r="CD80" s="221"/>
      <c r="CE80" s="221"/>
      <c r="CF80" s="221"/>
      <c r="CG80" s="221"/>
      <c r="CH80" s="221"/>
      <c r="CI80" s="221"/>
      <c r="CJ80" s="221"/>
      <c r="CK80" s="221"/>
      <c r="CL80" s="221"/>
      <c r="CM80" s="221"/>
      <c r="CN80" s="221"/>
      <c r="CO80" s="221"/>
      <c r="CP80" s="221"/>
      <c r="CQ80" s="221"/>
      <c r="CR80" s="221"/>
      <c r="CS80" s="221"/>
      <c r="CT80" s="221"/>
      <c r="CU80" s="221"/>
      <c r="CV80" s="221"/>
      <c r="CW80" s="221"/>
      <c r="CX80" s="221"/>
      <c r="CY80" s="221"/>
      <c r="CZ80" s="221"/>
      <c r="DA80" s="221"/>
      <c r="DB80" s="221"/>
      <c r="DC80" s="221"/>
      <c r="DD80" s="221"/>
      <c r="DE80" s="221"/>
      <c r="DF80" s="221"/>
      <c r="DG80" s="221"/>
      <c r="DH80" s="221"/>
      <c r="DI80" s="221"/>
      <c r="DJ80" s="221"/>
      <c r="DK80" s="221"/>
      <c r="DL80" s="221"/>
      <c r="DM80" s="221"/>
      <c r="DN80" s="221"/>
      <c r="DO80" s="221"/>
      <c r="DP80" s="221"/>
      <c r="DQ80" s="221"/>
      <c r="DR80" s="221"/>
      <c r="DS80" s="221"/>
      <c r="DT80" s="221"/>
      <c r="DU80" s="221"/>
      <c r="DV80" s="221"/>
      <c r="DW80" s="221"/>
      <c r="DX80" s="221"/>
      <c r="DY80" s="221"/>
      <c r="DZ80" s="221"/>
      <c r="EA80" s="221"/>
      <c r="EB80" s="221"/>
      <c r="EC80" s="221"/>
      <c r="ED80" s="221"/>
      <c r="EE80" s="221"/>
      <c r="EF80" s="221"/>
      <c r="EG80" s="221"/>
      <c r="EH80" s="221"/>
      <c r="EI80" s="221"/>
      <c r="EJ80" s="221"/>
      <c r="EK80" s="221"/>
      <c r="EL80" s="221"/>
      <c r="EM80" s="221"/>
      <c r="EN80" s="221"/>
      <c r="EO80" s="221"/>
      <c r="EP80" s="221"/>
      <c r="EQ80" s="221"/>
      <c r="ER80" s="221"/>
      <c r="ES80" s="221"/>
      <c r="ET80" s="221"/>
      <c r="EU80" s="221"/>
      <c r="EV80" s="221"/>
      <c r="EW80" s="221"/>
      <c r="EX80" s="221"/>
      <c r="EY80" s="221"/>
      <c r="EZ80" s="221"/>
      <c r="FA80" s="221"/>
      <c r="FB80" s="221"/>
      <c r="FC80" s="221"/>
      <c r="FD80" s="221"/>
      <c r="FE80" s="221"/>
      <c r="FF80" s="221"/>
      <c r="FG80" s="221"/>
      <c r="FH80" s="221"/>
      <c r="FI80" s="221"/>
      <c r="FJ80" s="221"/>
      <c r="FK80" s="221"/>
      <c r="FL80" s="221"/>
      <c r="FM80" s="221"/>
      <c r="FN80" s="221"/>
      <c r="FO80" s="221"/>
      <c r="FP80" s="221"/>
      <c r="FQ80" s="221"/>
      <c r="FR80" s="221"/>
      <c r="FS80" s="221"/>
      <c r="FT80" s="221"/>
      <c r="FU80" s="221"/>
      <c r="FV80" s="221"/>
      <c r="FW80" s="221"/>
      <c r="FX80" s="221"/>
      <c r="FY80" s="221"/>
      <c r="FZ80" s="221"/>
      <c r="GA80" s="221"/>
      <c r="GB80" s="221"/>
      <c r="GC80" s="221"/>
      <c r="GD80" s="221"/>
      <c r="GE80" s="221"/>
      <c r="GF80" s="221"/>
      <c r="GG80" s="221"/>
      <c r="GH80" s="221"/>
      <c r="GI80" s="221"/>
      <c r="GJ80" s="221"/>
    </row>
    <row r="81" spans="1:192" s="222" customFormat="1" ht="34.5" customHeight="1" x14ac:dyDescent="0.4">
      <c r="A81" s="290" t="s">
        <v>53</v>
      </c>
      <c r="B81" s="303" t="e">
        <f>#REF!</f>
        <v>#REF!</v>
      </c>
      <c r="C81" s="406" t="e">
        <f>#REF!</f>
        <v>#REF!</v>
      </c>
      <c r="D81" s="257" t="e">
        <f>#REF!</f>
        <v>#REF!</v>
      </c>
      <c r="E81" s="258" t="e">
        <f>#REF!</f>
        <v>#REF!</v>
      </c>
      <c r="F81" s="258" t="e">
        <f>#REF!+#REF!</f>
        <v>#REF!</v>
      </c>
      <c r="G81" s="260" t="e">
        <f>E81+F81</f>
        <v>#REF!</v>
      </c>
      <c r="H81" s="259">
        <v>12</v>
      </c>
      <c r="I81" s="260">
        <v>8</v>
      </c>
      <c r="J81" s="259">
        <f>H81+I81</f>
        <v>20</v>
      </c>
      <c r="K81" s="260" t="e">
        <f>J81%*G81</f>
        <v>#REF!</v>
      </c>
      <c r="L81" s="260" t="e">
        <f>5%*((G81)+(K81))</f>
        <v>#REF!</v>
      </c>
      <c r="M81" s="260" t="e">
        <f>ROUND((K81+L81),2)</f>
        <v>#REF!</v>
      </c>
      <c r="N81" s="260" t="e">
        <f>ROUND(C81*(G81+M81),2)</f>
        <v>#REF!</v>
      </c>
      <c r="O81" s="300" t="e">
        <f>N81/C81</f>
        <v>#REF!</v>
      </c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  <c r="AL81" s="221"/>
      <c r="AM81" s="221"/>
      <c r="AN81" s="221"/>
      <c r="AO81" s="221"/>
      <c r="AP81" s="221"/>
      <c r="AQ81" s="221"/>
      <c r="AR81" s="221"/>
      <c r="AS81" s="221"/>
      <c r="AT81" s="221"/>
      <c r="AU81" s="221"/>
      <c r="AV81" s="221"/>
      <c r="AW81" s="221"/>
      <c r="AX81" s="221"/>
      <c r="AY81" s="221"/>
      <c r="AZ81" s="221"/>
      <c r="BA81" s="221"/>
      <c r="BB81" s="221"/>
      <c r="BC81" s="221"/>
      <c r="BD81" s="221"/>
      <c r="BE81" s="221"/>
      <c r="BF81" s="221"/>
      <c r="BG81" s="221"/>
      <c r="BH81" s="221"/>
      <c r="BI81" s="221"/>
      <c r="BJ81" s="221"/>
      <c r="BK81" s="221"/>
      <c r="BL81" s="221"/>
      <c r="BM81" s="221"/>
      <c r="BN81" s="221"/>
      <c r="BO81" s="221"/>
      <c r="BP81" s="221"/>
      <c r="BQ81" s="221"/>
      <c r="BR81" s="221"/>
      <c r="BS81" s="221"/>
      <c r="BT81" s="221"/>
      <c r="BU81" s="221"/>
      <c r="BV81" s="221"/>
      <c r="BW81" s="221"/>
      <c r="BX81" s="221"/>
      <c r="BY81" s="221"/>
      <c r="BZ81" s="221"/>
      <c r="CA81" s="221"/>
      <c r="CB81" s="221"/>
      <c r="CC81" s="221"/>
      <c r="CD81" s="221"/>
      <c r="CE81" s="221"/>
      <c r="CF81" s="221"/>
      <c r="CG81" s="221"/>
      <c r="CH81" s="221"/>
      <c r="CI81" s="221"/>
      <c r="CJ81" s="221"/>
      <c r="CK81" s="221"/>
      <c r="CL81" s="221"/>
      <c r="CM81" s="221"/>
      <c r="CN81" s="221"/>
      <c r="CO81" s="221"/>
      <c r="CP81" s="221"/>
      <c r="CQ81" s="221"/>
      <c r="CR81" s="221"/>
      <c r="CS81" s="221"/>
      <c r="CT81" s="221"/>
      <c r="CU81" s="221"/>
      <c r="CV81" s="221"/>
      <c r="CW81" s="221"/>
      <c r="CX81" s="221"/>
      <c r="CY81" s="221"/>
      <c r="CZ81" s="221"/>
      <c r="DA81" s="221"/>
      <c r="DB81" s="221"/>
      <c r="DC81" s="221"/>
      <c r="DD81" s="221"/>
      <c r="DE81" s="221"/>
      <c r="DF81" s="221"/>
      <c r="DG81" s="221"/>
      <c r="DH81" s="221"/>
      <c r="DI81" s="221"/>
      <c r="DJ81" s="221"/>
      <c r="DK81" s="221"/>
      <c r="DL81" s="221"/>
      <c r="DM81" s="221"/>
      <c r="DN81" s="221"/>
      <c r="DO81" s="221"/>
      <c r="DP81" s="221"/>
      <c r="DQ81" s="221"/>
      <c r="DR81" s="221"/>
      <c r="DS81" s="221"/>
      <c r="DT81" s="221"/>
      <c r="DU81" s="221"/>
      <c r="DV81" s="221"/>
      <c r="DW81" s="221"/>
      <c r="DX81" s="221"/>
      <c r="DY81" s="221"/>
      <c r="DZ81" s="221"/>
      <c r="EA81" s="221"/>
      <c r="EB81" s="221"/>
      <c r="EC81" s="221"/>
      <c r="ED81" s="221"/>
      <c r="EE81" s="221"/>
      <c r="EF81" s="221"/>
      <c r="EG81" s="221"/>
      <c r="EH81" s="221"/>
      <c r="EI81" s="221"/>
      <c r="EJ81" s="221"/>
      <c r="EK81" s="221"/>
      <c r="EL81" s="221"/>
      <c r="EM81" s="221"/>
      <c r="EN81" s="221"/>
      <c r="EO81" s="221"/>
      <c r="EP81" s="221"/>
      <c r="EQ81" s="221"/>
      <c r="ER81" s="221"/>
      <c r="ES81" s="221"/>
      <c r="ET81" s="221"/>
      <c r="EU81" s="221"/>
      <c r="EV81" s="221"/>
      <c r="EW81" s="221"/>
      <c r="EX81" s="221"/>
      <c r="EY81" s="221"/>
      <c r="EZ81" s="221"/>
      <c r="FA81" s="221"/>
      <c r="FB81" s="221"/>
      <c r="FC81" s="221"/>
      <c r="FD81" s="221"/>
      <c r="FE81" s="221"/>
      <c r="FF81" s="221"/>
      <c r="FG81" s="221"/>
      <c r="FH81" s="221"/>
      <c r="FI81" s="221"/>
      <c r="FJ81" s="221"/>
      <c r="FK81" s="221"/>
      <c r="FL81" s="221"/>
      <c r="FM81" s="221"/>
      <c r="FN81" s="221"/>
      <c r="FO81" s="221"/>
      <c r="FP81" s="221"/>
      <c r="FQ81" s="221"/>
      <c r="FR81" s="221"/>
      <c r="FS81" s="221"/>
      <c r="FT81" s="221"/>
      <c r="FU81" s="221"/>
      <c r="FV81" s="221"/>
      <c r="FW81" s="221"/>
      <c r="FX81" s="221"/>
      <c r="FY81" s="221"/>
      <c r="FZ81" s="221"/>
      <c r="GA81" s="221"/>
      <c r="GB81" s="221"/>
      <c r="GC81" s="221"/>
      <c r="GD81" s="221"/>
      <c r="GE81" s="221"/>
      <c r="GF81" s="221"/>
      <c r="GG81" s="221"/>
      <c r="GH81" s="221"/>
      <c r="GI81" s="221"/>
      <c r="GJ81" s="221"/>
    </row>
    <row r="82" spans="1:192" s="222" customFormat="1" x14ac:dyDescent="0.4">
      <c r="A82" s="264"/>
      <c r="B82" s="295"/>
      <c r="C82" s="257"/>
      <c r="D82" s="257"/>
      <c r="E82" s="258"/>
      <c r="F82" s="258"/>
      <c r="G82" s="287"/>
      <c r="H82" s="259"/>
      <c r="I82" s="266"/>
      <c r="J82" s="266"/>
      <c r="K82" s="266"/>
      <c r="L82" s="266"/>
      <c r="M82" s="297"/>
      <c r="N82" s="298"/>
      <c r="O82" s="289"/>
      <c r="P82" s="221"/>
      <c r="Q82" s="221"/>
      <c r="R82" s="221"/>
      <c r="S82" s="221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1"/>
      <c r="AL82" s="221"/>
      <c r="AM82" s="221"/>
      <c r="AN82" s="221"/>
      <c r="AO82" s="221"/>
      <c r="AP82" s="221"/>
      <c r="AQ82" s="221"/>
      <c r="AR82" s="221"/>
      <c r="AS82" s="221"/>
      <c r="AT82" s="221"/>
      <c r="AU82" s="221"/>
      <c r="AV82" s="221"/>
      <c r="AW82" s="221"/>
      <c r="AX82" s="221"/>
      <c r="AY82" s="221"/>
      <c r="AZ82" s="221"/>
      <c r="BA82" s="221"/>
      <c r="BB82" s="221"/>
      <c r="BC82" s="221"/>
      <c r="BD82" s="221"/>
      <c r="BE82" s="221"/>
      <c r="BF82" s="221"/>
      <c r="BG82" s="221"/>
      <c r="BH82" s="221"/>
      <c r="BI82" s="221"/>
      <c r="BJ82" s="221"/>
      <c r="BK82" s="221"/>
      <c r="BL82" s="221"/>
      <c r="BM82" s="221"/>
      <c r="BN82" s="221"/>
      <c r="BO82" s="221"/>
      <c r="BP82" s="221"/>
      <c r="BQ82" s="221"/>
      <c r="BR82" s="221"/>
      <c r="BS82" s="221"/>
      <c r="BT82" s="221"/>
      <c r="BU82" s="221"/>
      <c r="BV82" s="221"/>
      <c r="BW82" s="221"/>
      <c r="BX82" s="221"/>
      <c r="BY82" s="221"/>
      <c r="BZ82" s="221"/>
      <c r="CA82" s="221"/>
      <c r="CB82" s="221"/>
      <c r="CC82" s="221"/>
      <c r="CD82" s="221"/>
      <c r="CE82" s="221"/>
      <c r="CF82" s="221"/>
      <c r="CG82" s="221"/>
      <c r="CH82" s="221"/>
      <c r="CI82" s="221"/>
      <c r="CJ82" s="221"/>
      <c r="CK82" s="221"/>
      <c r="CL82" s="221"/>
      <c r="CM82" s="221"/>
      <c r="CN82" s="221"/>
      <c r="CO82" s="221"/>
      <c r="CP82" s="221"/>
      <c r="CQ82" s="221"/>
      <c r="CR82" s="221"/>
      <c r="CS82" s="221"/>
      <c r="CT82" s="221"/>
      <c r="CU82" s="221"/>
      <c r="CV82" s="221"/>
      <c r="CW82" s="221"/>
      <c r="CX82" s="221"/>
      <c r="CY82" s="221"/>
      <c r="CZ82" s="221"/>
      <c r="DA82" s="221"/>
      <c r="DB82" s="221"/>
      <c r="DC82" s="221"/>
      <c r="DD82" s="221"/>
      <c r="DE82" s="221"/>
      <c r="DF82" s="221"/>
      <c r="DG82" s="221"/>
      <c r="DH82" s="221"/>
      <c r="DI82" s="221"/>
      <c r="DJ82" s="221"/>
      <c r="DK82" s="221"/>
      <c r="DL82" s="221"/>
      <c r="DM82" s="221"/>
      <c r="DN82" s="221"/>
      <c r="DO82" s="221"/>
      <c r="DP82" s="221"/>
      <c r="DQ82" s="221"/>
      <c r="DR82" s="221"/>
      <c r="DS82" s="221"/>
      <c r="DT82" s="221"/>
      <c r="DU82" s="221"/>
      <c r="DV82" s="221"/>
      <c r="DW82" s="221"/>
      <c r="DX82" s="221"/>
      <c r="DY82" s="221"/>
      <c r="DZ82" s="221"/>
      <c r="EA82" s="221"/>
      <c r="EB82" s="221"/>
      <c r="EC82" s="221"/>
      <c r="ED82" s="221"/>
      <c r="EE82" s="221"/>
      <c r="EF82" s="221"/>
      <c r="EG82" s="221"/>
      <c r="EH82" s="221"/>
      <c r="EI82" s="221"/>
      <c r="EJ82" s="221"/>
      <c r="EK82" s="221"/>
      <c r="EL82" s="221"/>
      <c r="EM82" s="221"/>
      <c r="EN82" s="221"/>
      <c r="EO82" s="221"/>
      <c r="EP82" s="221"/>
      <c r="EQ82" s="221"/>
      <c r="ER82" s="221"/>
      <c r="ES82" s="221"/>
      <c r="ET82" s="221"/>
      <c r="EU82" s="221"/>
      <c r="EV82" s="221"/>
      <c r="EW82" s="221"/>
      <c r="EX82" s="221"/>
      <c r="EY82" s="221"/>
      <c r="EZ82" s="221"/>
      <c r="FA82" s="221"/>
      <c r="FB82" s="221"/>
      <c r="FC82" s="221"/>
      <c r="FD82" s="221"/>
      <c r="FE82" s="221"/>
      <c r="FF82" s="221"/>
      <c r="FG82" s="221"/>
      <c r="FH82" s="221"/>
      <c r="FI82" s="221"/>
      <c r="FJ82" s="221"/>
      <c r="FK82" s="221"/>
      <c r="FL82" s="221"/>
      <c r="FM82" s="221"/>
      <c r="FN82" s="221"/>
      <c r="FO82" s="221"/>
      <c r="FP82" s="221"/>
      <c r="FQ82" s="221"/>
      <c r="FR82" s="221"/>
      <c r="FS82" s="221"/>
      <c r="FT82" s="221"/>
      <c r="FU82" s="221"/>
      <c r="FV82" s="221"/>
      <c r="FW82" s="221"/>
      <c r="FX82" s="221"/>
      <c r="FY82" s="221"/>
      <c r="FZ82" s="221"/>
      <c r="GA82" s="221"/>
      <c r="GB82" s="221"/>
      <c r="GC82" s="221"/>
      <c r="GD82" s="221"/>
      <c r="GE82" s="221"/>
      <c r="GF82" s="221"/>
      <c r="GG82" s="221"/>
      <c r="GH82" s="221"/>
      <c r="GI82" s="221"/>
      <c r="GJ82" s="221"/>
    </row>
    <row r="83" spans="1:192" s="222" customFormat="1" x14ac:dyDescent="0.4">
      <c r="A83" s="285">
        <v>4.5</v>
      </c>
      <c r="B83" s="286" t="str">
        <f>'BLANK BOQ'!B58</f>
        <v>80mm Ø, Black Steel Pipe Sch.40 Seemless Plain Ends ASTM A53 Gr. B 6m</v>
      </c>
      <c r="C83" s="404"/>
      <c r="D83" s="257"/>
      <c r="E83" s="260"/>
      <c r="F83" s="305"/>
      <c r="G83" s="287"/>
      <c r="H83" s="306"/>
      <c r="I83" s="266"/>
      <c r="J83" s="266"/>
      <c r="K83" s="266"/>
      <c r="L83" s="266"/>
      <c r="M83" s="266"/>
      <c r="N83" s="288"/>
      <c r="O83" s="299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  <c r="AV83" s="221"/>
      <c r="AW83" s="221"/>
      <c r="AX83" s="221"/>
      <c r="AY83" s="221"/>
      <c r="AZ83" s="221"/>
      <c r="BA83" s="221"/>
      <c r="BB83" s="221"/>
      <c r="BC83" s="221"/>
      <c r="BD83" s="221"/>
      <c r="BE83" s="221"/>
      <c r="BF83" s="221"/>
      <c r="BG83" s="221"/>
      <c r="BH83" s="221"/>
      <c r="BI83" s="221"/>
      <c r="BJ83" s="221"/>
      <c r="BK83" s="221"/>
      <c r="BL83" s="221"/>
      <c r="BM83" s="221"/>
      <c r="BN83" s="221"/>
      <c r="BO83" s="221"/>
      <c r="BP83" s="221"/>
      <c r="BQ83" s="221"/>
      <c r="BR83" s="221"/>
      <c r="BS83" s="221"/>
      <c r="BT83" s="221"/>
      <c r="BU83" s="221"/>
      <c r="BV83" s="221"/>
      <c r="BW83" s="221"/>
      <c r="BX83" s="221"/>
      <c r="BY83" s="221"/>
      <c r="BZ83" s="221"/>
      <c r="CA83" s="221"/>
      <c r="CB83" s="221"/>
      <c r="CC83" s="221"/>
      <c r="CD83" s="221"/>
      <c r="CE83" s="221"/>
      <c r="CF83" s="221"/>
      <c r="CG83" s="221"/>
      <c r="CH83" s="221"/>
      <c r="CI83" s="221"/>
      <c r="CJ83" s="221"/>
      <c r="CK83" s="221"/>
      <c r="CL83" s="221"/>
      <c r="CM83" s="221"/>
      <c r="CN83" s="221"/>
      <c r="CO83" s="221"/>
      <c r="CP83" s="221"/>
      <c r="CQ83" s="221"/>
      <c r="CR83" s="221"/>
      <c r="CS83" s="221"/>
      <c r="CT83" s="221"/>
      <c r="CU83" s="221"/>
      <c r="CV83" s="221"/>
      <c r="CW83" s="221"/>
      <c r="CX83" s="221"/>
      <c r="CY83" s="221"/>
      <c r="CZ83" s="221"/>
      <c r="DA83" s="221"/>
      <c r="DB83" s="221"/>
      <c r="DC83" s="221"/>
      <c r="DD83" s="221"/>
      <c r="DE83" s="221"/>
      <c r="DF83" s="221"/>
      <c r="DG83" s="221"/>
      <c r="DH83" s="221"/>
      <c r="DI83" s="221"/>
      <c r="DJ83" s="221"/>
      <c r="DK83" s="221"/>
      <c r="DL83" s="221"/>
      <c r="DM83" s="221"/>
      <c r="DN83" s="221"/>
      <c r="DO83" s="221"/>
      <c r="DP83" s="221"/>
      <c r="DQ83" s="221"/>
      <c r="DR83" s="221"/>
      <c r="DS83" s="221"/>
      <c r="DT83" s="221"/>
      <c r="DU83" s="221"/>
      <c r="DV83" s="221"/>
      <c r="DW83" s="221"/>
      <c r="DX83" s="221"/>
      <c r="DY83" s="221"/>
      <c r="DZ83" s="221"/>
      <c r="EA83" s="221"/>
      <c r="EB83" s="221"/>
      <c r="EC83" s="221"/>
      <c r="ED83" s="221"/>
      <c r="EE83" s="221"/>
      <c r="EF83" s="221"/>
      <c r="EG83" s="221"/>
      <c r="EH83" s="221"/>
      <c r="EI83" s="221"/>
      <c r="EJ83" s="221"/>
      <c r="EK83" s="221"/>
      <c r="EL83" s="221"/>
      <c r="EM83" s="221"/>
      <c r="EN83" s="221"/>
      <c r="EO83" s="221"/>
      <c r="EP83" s="221"/>
      <c r="EQ83" s="221"/>
      <c r="ER83" s="221"/>
      <c r="ES83" s="221"/>
      <c r="ET83" s="221"/>
      <c r="EU83" s="221"/>
      <c r="EV83" s="221"/>
      <c r="EW83" s="221"/>
      <c r="EX83" s="221"/>
      <c r="EY83" s="221"/>
      <c r="EZ83" s="221"/>
      <c r="FA83" s="221"/>
      <c r="FB83" s="221"/>
      <c r="FC83" s="221"/>
      <c r="FD83" s="221"/>
      <c r="FE83" s="221"/>
      <c r="FF83" s="221"/>
      <c r="FG83" s="221"/>
      <c r="FH83" s="221"/>
      <c r="FI83" s="221"/>
      <c r="FJ83" s="221"/>
      <c r="FK83" s="221"/>
      <c r="FL83" s="221"/>
      <c r="FM83" s="221"/>
      <c r="FN83" s="221"/>
      <c r="FO83" s="221"/>
      <c r="FP83" s="221"/>
      <c r="FQ83" s="221"/>
      <c r="FR83" s="221"/>
      <c r="FS83" s="221"/>
      <c r="FT83" s="221"/>
      <c r="FU83" s="221"/>
      <c r="FV83" s="221"/>
      <c r="FW83" s="221"/>
      <c r="FX83" s="221"/>
      <c r="FY83" s="221"/>
      <c r="FZ83" s="221"/>
      <c r="GA83" s="221"/>
      <c r="GB83" s="221"/>
      <c r="GC83" s="221"/>
      <c r="GD83" s="221"/>
      <c r="GE83" s="221"/>
      <c r="GF83" s="221"/>
      <c r="GG83" s="221"/>
      <c r="GH83" s="221"/>
      <c r="GI83" s="221"/>
      <c r="GJ83" s="221"/>
    </row>
    <row r="84" spans="1:192" s="222" customFormat="1" x14ac:dyDescent="0.4">
      <c r="A84" s="290" t="s">
        <v>56</v>
      </c>
      <c r="B84" s="291" t="e">
        <f>#REF!</f>
        <v>#REF!</v>
      </c>
      <c r="C84" s="407" t="e">
        <f>#REF!</f>
        <v>#REF!</v>
      </c>
      <c r="D84" s="407" t="e">
        <f>#REF!</f>
        <v>#REF!</v>
      </c>
      <c r="E84" s="260" t="e">
        <f>#REF!</f>
        <v>#REF!</v>
      </c>
      <c r="F84" s="258" t="e">
        <f>#REF!+#REF!</f>
        <v>#REF!</v>
      </c>
      <c r="G84" s="260" t="e">
        <f>E84+F84</f>
        <v>#REF!</v>
      </c>
      <c r="H84" s="259">
        <v>12</v>
      </c>
      <c r="I84" s="260">
        <v>8</v>
      </c>
      <c r="J84" s="259">
        <f>H84+I84</f>
        <v>20</v>
      </c>
      <c r="K84" s="260" t="e">
        <f>J84%*G84</f>
        <v>#REF!</v>
      </c>
      <c r="L84" s="260" t="e">
        <f>5%*((G84)+(K84))</f>
        <v>#REF!</v>
      </c>
      <c r="M84" s="260" t="e">
        <f>ROUND((K84+L84),2)</f>
        <v>#REF!</v>
      </c>
      <c r="N84" s="260" t="e">
        <f>ROUND(C84*(G84+M84),2)</f>
        <v>#REF!</v>
      </c>
      <c r="O84" s="300" t="e">
        <f>N84/C84</f>
        <v>#REF!</v>
      </c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  <c r="AV84" s="221"/>
      <c r="AW84" s="221"/>
      <c r="AX84" s="221"/>
      <c r="AY84" s="221"/>
      <c r="AZ84" s="221"/>
      <c r="BA84" s="221"/>
      <c r="BB84" s="221"/>
      <c r="BC84" s="221"/>
      <c r="BD84" s="221"/>
      <c r="BE84" s="221"/>
      <c r="BF84" s="221"/>
      <c r="BG84" s="221"/>
      <c r="BH84" s="221"/>
      <c r="BI84" s="221"/>
      <c r="BJ84" s="221"/>
      <c r="BK84" s="221"/>
      <c r="BL84" s="221"/>
      <c r="BM84" s="221"/>
      <c r="BN84" s="221"/>
      <c r="BO84" s="221"/>
      <c r="BP84" s="221"/>
      <c r="BQ84" s="221"/>
      <c r="BR84" s="221"/>
      <c r="BS84" s="221"/>
      <c r="BT84" s="221"/>
      <c r="BU84" s="221"/>
      <c r="BV84" s="221"/>
      <c r="BW84" s="221"/>
      <c r="BX84" s="221"/>
      <c r="BY84" s="221"/>
      <c r="BZ84" s="221"/>
      <c r="CA84" s="221"/>
      <c r="CB84" s="221"/>
      <c r="CC84" s="221"/>
      <c r="CD84" s="221"/>
      <c r="CE84" s="221"/>
      <c r="CF84" s="221"/>
      <c r="CG84" s="221"/>
      <c r="CH84" s="221"/>
      <c r="CI84" s="221"/>
      <c r="CJ84" s="221"/>
      <c r="CK84" s="221"/>
      <c r="CL84" s="221"/>
      <c r="CM84" s="221"/>
      <c r="CN84" s="221"/>
      <c r="CO84" s="221"/>
      <c r="CP84" s="221"/>
      <c r="CQ84" s="221"/>
      <c r="CR84" s="221"/>
      <c r="CS84" s="221"/>
      <c r="CT84" s="221"/>
      <c r="CU84" s="221"/>
      <c r="CV84" s="221"/>
      <c r="CW84" s="221"/>
      <c r="CX84" s="221"/>
      <c r="CY84" s="221"/>
      <c r="CZ84" s="221"/>
      <c r="DA84" s="221"/>
      <c r="DB84" s="221"/>
      <c r="DC84" s="221"/>
      <c r="DD84" s="221"/>
      <c r="DE84" s="221"/>
      <c r="DF84" s="221"/>
      <c r="DG84" s="221"/>
      <c r="DH84" s="221"/>
      <c r="DI84" s="221"/>
      <c r="DJ84" s="221"/>
      <c r="DK84" s="221"/>
      <c r="DL84" s="221"/>
      <c r="DM84" s="221"/>
      <c r="DN84" s="221"/>
      <c r="DO84" s="221"/>
      <c r="DP84" s="221"/>
      <c r="DQ84" s="221"/>
      <c r="DR84" s="221"/>
      <c r="DS84" s="221"/>
      <c r="DT84" s="221"/>
      <c r="DU84" s="221"/>
      <c r="DV84" s="221"/>
      <c r="DW84" s="221"/>
      <c r="DX84" s="221"/>
      <c r="DY84" s="221"/>
      <c r="DZ84" s="221"/>
      <c r="EA84" s="221"/>
      <c r="EB84" s="221"/>
      <c r="EC84" s="221"/>
      <c r="ED84" s="221"/>
      <c r="EE84" s="221"/>
      <c r="EF84" s="221"/>
      <c r="EG84" s="221"/>
      <c r="EH84" s="221"/>
      <c r="EI84" s="221"/>
      <c r="EJ84" s="221"/>
      <c r="EK84" s="221"/>
      <c r="EL84" s="221"/>
      <c r="EM84" s="221"/>
      <c r="EN84" s="221"/>
      <c r="EO84" s="221"/>
      <c r="EP84" s="221"/>
      <c r="EQ84" s="221"/>
      <c r="ER84" s="221"/>
      <c r="ES84" s="221"/>
      <c r="ET84" s="221"/>
      <c r="EU84" s="221"/>
      <c r="EV84" s="221"/>
      <c r="EW84" s="221"/>
      <c r="EX84" s="221"/>
      <c r="EY84" s="221"/>
      <c r="EZ84" s="221"/>
      <c r="FA84" s="221"/>
      <c r="FB84" s="221"/>
      <c r="FC84" s="221"/>
      <c r="FD84" s="221"/>
      <c r="FE84" s="221"/>
      <c r="FF84" s="221"/>
      <c r="FG84" s="221"/>
      <c r="FH84" s="221"/>
      <c r="FI84" s="221"/>
      <c r="FJ84" s="221"/>
      <c r="FK84" s="221"/>
      <c r="FL84" s="221"/>
      <c r="FM84" s="221"/>
      <c r="FN84" s="221"/>
      <c r="FO84" s="221"/>
      <c r="FP84" s="221"/>
      <c r="FQ84" s="221"/>
      <c r="FR84" s="221"/>
      <c r="FS84" s="221"/>
      <c r="FT84" s="221"/>
      <c r="FU84" s="221"/>
      <c r="FV84" s="221"/>
      <c r="FW84" s="221"/>
      <c r="FX84" s="221"/>
      <c r="FY84" s="221"/>
      <c r="FZ84" s="221"/>
      <c r="GA84" s="221"/>
      <c r="GB84" s="221"/>
      <c r="GC84" s="221"/>
      <c r="GD84" s="221"/>
      <c r="GE84" s="221"/>
      <c r="GF84" s="221"/>
      <c r="GG84" s="221"/>
      <c r="GH84" s="221"/>
      <c r="GI84" s="221"/>
      <c r="GJ84" s="221"/>
    </row>
    <row r="85" spans="1:192" s="222" customFormat="1" x14ac:dyDescent="0.4">
      <c r="A85" s="290" t="s">
        <v>674</v>
      </c>
      <c r="B85" s="294" t="e">
        <f>#REF!</f>
        <v>#REF!</v>
      </c>
      <c r="C85" s="329" t="e">
        <f>#REF!</f>
        <v>#REF!</v>
      </c>
      <c r="D85" s="329" t="e">
        <f>#REF!</f>
        <v>#REF!</v>
      </c>
      <c r="E85" s="260" t="e">
        <f>#REF!</f>
        <v>#REF!</v>
      </c>
      <c r="F85" s="258" t="e">
        <f>#REF!+#REF!</f>
        <v>#REF!</v>
      </c>
      <c r="G85" s="260" t="e">
        <f>E85+F85</f>
        <v>#REF!</v>
      </c>
      <c r="H85" s="259">
        <v>12</v>
      </c>
      <c r="I85" s="260">
        <v>8</v>
      </c>
      <c r="J85" s="259">
        <f>H85+I85</f>
        <v>20</v>
      </c>
      <c r="K85" s="260" t="e">
        <f>J85%*G85</f>
        <v>#REF!</v>
      </c>
      <c r="L85" s="260" t="e">
        <f>5%*((G85)+(K85))</f>
        <v>#REF!</v>
      </c>
      <c r="M85" s="260" t="e">
        <f>ROUND((K85+L85),2)</f>
        <v>#REF!</v>
      </c>
      <c r="N85" s="260" t="e">
        <f>ROUND(C85*(G85+M85),2)</f>
        <v>#REF!</v>
      </c>
      <c r="O85" s="300" t="e">
        <f>N85/C85</f>
        <v>#REF!</v>
      </c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1"/>
      <c r="AU85" s="221"/>
      <c r="AV85" s="221"/>
      <c r="AW85" s="221"/>
      <c r="AX85" s="221"/>
      <c r="AY85" s="221"/>
      <c r="AZ85" s="221"/>
      <c r="BA85" s="221"/>
      <c r="BB85" s="221"/>
      <c r="BC85" s="221"/>
      <c r="BD85" s="221"/>
      <c r="BE85" s="221"/>
      <c r="BF85" s="221"/>
      <c r="BG85" s="221"/>
      <c r="BH85" s="221"/>
      <c r="BI85" s="221"/>
      <c r="BJ85" s="221"/>
      <c r="BK85" s="221"/>
      <c r="BL85" s="221"/>
      <c r="BM85" s="221"/>
      <c r="BN85" s="221"/>
      <c r="BO85" s="221"/>
      <c r="BP85" s="221"/>
      <c r="BQ85" s="221"/>
      <c r="BR85" s="221"/>
      <c r="BS85" s="221"/>
      <c r="BT85" s="221"/>
      <c r="BU85" s="221"/>
      <c r="BV85" s="221"/>
      <c r="BW85" s="221"/>
      <c r="BX85" s="221"/>
      <c r="BY85" s="221"/>
      <c r="BZ85" s="221"/>
      <c r="CA85" s="221"/>
      <c r="CB85" s="221"/>
      <c r="CC85" s="221"/>
      <c r="CD85" s="221"/>
      <c r="CE85" s="221"/>
      <c r="CF85" s="221"/>
      <c r="CG85" s="221"/>
      <c r="CH85" s="221"/>
      <c r="CI85" s="221"/>
      <c r="CJ85" s="221"/>
      <c r="CK85" s="221"/>
      <c r="CL85" s="221"/>
      <c r="CM85" s="221"/>
      <c r="CN85" s="221"/>
      <c r="CO85" s="221"/>
      <c r="CP85" s="221"/>
      <c r="CQ85" s="221"/>
      <c r="CR85" s="221"/>
      <c r="CS85" s="221"/>
      <c r="CT85" s="221"/>
      <c r="CU85" s="221"/>
      <c r="CV85" s="221"/>
      <c r="CW85" s="221"/>
      <c r="CX85" s="221"/>
      <c r="CY85" s="221"/>
      <c r="CZ85" s="221"/>
      <c r="DA85" s="221"/>
      <c r="DB85" s="221"/>
      <c r="DC85" s="221"/>
      <c r="DD85" s="221"/>
      <c r="DE85" s="221"/>
      <c r="DF85" s="221"/>
      <c r="DG85" s="221"/>
      <c r="DH85" s="221"/>
      <c r="DI85" s="221"/>
      <c r="DJ85" s="221"/>
      <c r="DK85" s="221"/>
      <c r="DL85" s="221"/>
      <c r="DM85" s="221"/>
      <c r="DN85" s="221"/>
      <c r="DO85" s="221"/>
      <c r="DP85" s="221"/>
      <c r="DQ85" s="221"/>
      <c r="DR85" s="221"/>
      <c r="DS85" s="221"/>
      <c r="DT85" s="221"/>
      <c r="DU85" s="221"/>
      <c r="DV85" s="221"/>
      <c r="DW85" s="221"/>
      <c r="DX85" s="221"/>
      <c r="DY85" s="221"/>
      <c r="DZ85" s="221"/>
      <c r="EA85" s="221"/>
      <c r="EB85" s="221"/>
      <c r="EC85" s="221"/>
      <c r="ED85" s="221"/>
      <c r="EE85" s="221"/>
      <c r="EF85" s="221"/>
      <c r="EG85" s="221"/>
      <c r="EH85" s="221"/>
      <c r="EI85" s="221"/>
      <c r="EJ85" s="221"/>
      <c r="EK85" s="221"/>
      <c r="EL85" s="221"/>
      <c r="EM85" s="221"/>
      <c r="EN85" s="221"/>
      <c r="EO85" s="221"/>
      <c r="EP85" s="221"/>
      <c r="EQ85" s="221"/>
      <c r="ER85" s="221"/>
      <c r="ES85" s="221"/>
      <c r="ET85" s="221"/>
      <c r="EU85" s="221"/>
      <c r="EV85" s="221"/>
      <c r="EW85" s="221"/>
      <c r="EX85" s="221"/>
      <c r="EY85" s="221"/>
      <c r="EZ85" s="221"/>
      <c r="FA85" s="221"/>
      <c r="FB85" s="221"/>
      <c r="FC85" s="221"/>
      <c r="FD85" s="221"/>
      <c r="FE85" s="221"/>
      <c r="FF85" s="221"/>
      <c r="FG85" s="221"/>
      <c r="FH85" s="221"/>
      <c r="FI85" s="221"/>
      <c r="FJ85" s="221"/>
      <c r="FK85" s="221"/>
      <c r="FL85" s="221"/>
      <c r="FM85" s="221"/>
      <c r="FN85" s="221"/>
      <c r="FO85" s="221"/>
      <c r="FP85" s="221"/>
      <c r="FQ85" s="221"/>
      <c r="FR85" s="221"/>
      <c r="FS85" s="221"/>
      <c r="FT85" s="221"/>
      <c r="FU85" s="221"/>
      <c r="FV85" s="221"/>
      <c r="FW85" s="221"/>
      <c r="FX85" s="221"/>
      <c r="FY85" s="221"/>
      <c r="FZ85" s="221"/>
      <c r="GA85" s="221"/>
      <c r="GB85" s="221"/>
      <c r="GC85" s="221"/>
      <c r="GD85" s="221"/>
      <c r="GE85" s="221"/>
      <c r="GF85" s="221"/>
      <c r="GG85" s="221"/>
      <c r="GH85" s="221"/>
      <c r="GI85" s="221"/>
      <c r="GJ85" s="221"/>
    </row>
    <row r="86" spans="1:192" s="222" customFormat="1" x14ac:dyDescent="0.4">
      <c r="A86" s="290" t="s">
        <v>675</v>
      </c>
      <c r="B86" s="294" t="e">
        <f>#REF!</f>
        <v>#REF!</v>
      </c>
      <c r="C86" s="329" t="e">
        <f>#REF!</f>
        <v>#REF!</v>
      </c>
      <c r="D86" s="329" t="e">
        <f>#REF!</f>
        <v>#REF!</v>
      </c>
      <c r="E86" s="260" t="e">
        <f>#REF!</f>
        <v>#REF!</v>
      </c>
      <c r="F86" s="258" t="e">
        <f>#REF!+#REF!</f>
        <v>#REF!</v>
      </c>
      <c r="G86" s="260" t="e">
        <f>E86+F86</f>
        <v>#REF!</v>
      </c>
      <c r="H86" s="259">
        <v>12</v>
      </c>
      <c r="I86" s="260">
        <v>8</v>
      </c>
      <c r="J86" s="259">
        <f>H86+I86</f>
        <v>20</v>
      </c>
      <c r="K86" s="260" t="e">
        <f>J86%*G86</f>
        <v>#REF!</v>
      </c>
      <c r="L86" s="260" t="e">
        <f>5%*((G86)+(K86))</f>
        <v>#REF!</v>
      </c>
      <c r="M86" s="260" t="e">
        <f>ROUND((K86+L86),2)</f>
        <v>#REF!</v>
      </c>
      <c r="N86" s="260" t="e">
        <f>ROUND(C86*(G86+M86),2)</f>
        <v>#REF!</v>
      </c>
      <c r="O86" s="300" t="e">
        <f>N86/C86</f>
        <v>#REF!</v>
      </c>
      <c r="P86" s="221"/>
      <c r="Q86" s="221"/>
      <c r="R86" s="221"/>
      <c r="S86" s="221"/>
      <c r="T86" s="221"/>
      <c r="U86" s="221"/>
      <c r="V86" s="221"/>
      <c r="W86" s="221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1"/>
      <c r="AI86" s="221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1"/>
      <c r="AU86" s="221"/>
      <c r="AV86" s="221"/>
      <c r="AW86" s="221"/>
      <c r="AX86" s="221"/>
      <c r="AY86" s="221"/>
      <c r="AZ86" s="221"/>
      <c r="BA86" s="221"/>
      <c r="BB86" s="221"/>
      <c r="BC86" s="221"/>
      <c r="BD86" s="221"/>
      <c r="BE86" s="221"/>
      <c r="BF86" s="221"/>
      <c r="BG86" s="221"/>
      <c r="BH86" s="221"/>
      <c r="BI86" s="221"/>
      <c r="BJ86" s="221"/>
      <c r="BK86" s="221"/>
      <c r="BL86" s="221"/>
      <c r="BM86" s="221"/>
      <c r="BN86" s="221"/>
      <c r="BO86" s="221"/>
      <c r="BP86" s="221"/>
      <c r="BQ86" s="221"/>
      <c r="BR86" s="221"/>
      <c r="BS86" s="221"/>
      <c r="BT86" s="221"/>
      <c r="BU86" s="221"/>
      <c r="BV86" s="221"/>
      <c r="BW86" s="221"/>
      <c r="BX86" s="221"/>
      <c r="BY86" s="221"/>
      <c r="BZ86" s="221"/>
      <c r="CA86" s="221"/>
      <c r="CB86" s="221"/>
      <c r="CC86" s="221"/>
      <c r="CD86" s="221"/>
      <c r="CE86" s="221"/>
      <c r="CF86" s="221"/>
      <c r="CG86" s="221"/>
      <c r="CH86" s="221"/>
      <c r="CI86" s="221"/>
      <c r="CJ86" s="221"/>
      <c r="CK86" s="221"/>
      <c r="CL86" s="221"/>
      <c r="CM86" s="221"/>
      <c r="CN86" s="221"/>
      <c r="CO86" s="221"/>
      <c r="CP86" s="221"/>
      <c r="CQ86" s="221"/>
      <c r="CR86" s="221"/>
      <c r="CS86" s="221"/>
      <c r="CT86" s="221"/>
      <c r="CU86" s="221"/>
      <c r="CV86" s="221"/>
      <c r="CW86" s="221"/>
      <c r="CX86" s="221"/>
      <c r="CY86" s="221"/>
      <c r="CZ86" s="221"/>
      <c r="DA86" s="221"/>
      <c r="DB86" s="221"/>
      <c r="DC86" s="221"/>
      <c r="DD86" s="221"/>
      <c r="DE86" s="221"/>
      <c r="DF86" s="221"/>
      <c r="DG86" s="221"/>
      <c r="DH86" s="221"/>
      <c r="DI86" s="221"/>
      <c r="DJ86" s="221"/>
      <c r="DK86" s="221"/>
      <c r="DL86" s="221"/>
      <c r="DM86" s="221"/>
      <c r="DN86" s="221"/>
      <c r="DO86" s="221"/>
      <c r="DP86" s="221"/>
      <c r="DQ86" s="221"/>
      <c r="DR86" s="221"/>
      <c r="DS86" s="221"/>
      <c r="DT86" s="221"/>
      <c r="DU86" s="221"/>
      <c r="DV86" s="221"/>
      <c r="DW86" s="221"/>
      <c r="DX86" s="221"/>
      <c r="DY86" s="221"/>
      <c r="DZ86" s="221"/>
      <c r="EA86" s="221"/>
      <c r="EB86" s="221"/>
      <c r="EC86" s="221"/>
      <c r="ED86" s="221"/>
      <c r="EE86" s="221"/>
      <c r="EF86" s="221"/>
      <c r="EG86" s="221"/>
      <c r="EH86" s="221"/>
      <c r="EI86" s="221"/>
      <c r="EJ86" s="221"/>
      <c r="EK86" s="221"/>
      <c r="EL86" s="221"/>
      <c r="EM86" s="221"/>
      <c r="EN86" s="221"/>
      <c r="EO86" s="221"/>
      <c r="EP86" s="221"/>
      <c r="EQ86" s="221"/>
      <c r="ER86" s="221"/>
      <c r="ES86" s="221"/>
      <c r="ET86" s="221"/>
      <c r="EU86" s="221"/>
      <c r="EV86" s="221"/>
      <c r="EW86" s="221"/>
      <c r="EX86" s="221"/>
      <c r="EY86" s="221"/>
      <c r="EZ86" s="221"/>
      <c r="FA86" s="221"/>
      <c r="FB86" s="221"/>
      <c r="FC86" s="221"/>
      <c r="FD86" s="221"/>
      <c r="FE86" s="221"/>
      <c r="FF86" s="221"/>
      <c r="FG86" s="221"/>
      <c r="FH86" s="221"/>
      <c r="FI86" s="221"/>
      <c r="FJ86" s="221"/>
      <c r="FK86" s="221"/>
      <c r="FL86" s="221"/>
      <c r="FM86" s="221"/>
      <c r="FN86" s="221"/>
      <c r="FO86" s="221"/>
      <c r="FP86" s="221"/>
      <c r="FQ86" s="221"/>
      <c r="FR86" s="221"/>
      <c r="FS86" s="221"/>
      <c r="FT86" s="221"/>
      <c r="FU86" s="221"/>
      <c r="FV86" s="221"/>
      <c r="FW86" s="221"/>
      <c r="FX86" s="221"/>
      <c r="FY86" s="221"/>
      <c r="FZ86" s="221"/>
      <c r="GA86" s="221"/>
      <c r="GB86" s="221"/>
      <c r="GC86" s="221"/>
      <c r="GD86" s="221"/>
      <c r="GE86" s="221"/>
      <c r="GF86" s="221"/>
      <c r="GG86" s="221"/>
      <c r="GH86" s="221"/>
      <c r="GI86" s="221"/>
      <c r="GJ86" s="221"/>
    </row>
    <row r="87" spans="1:192" s="222" customFormat="1" x14ac:dyDescent="0.4">
      <c r="A87" s="290" t="s">
        <v>676</v>
      </c>
      <c r="B87" s="307" t="e">
        <f>#REF!</f>
        <v>#REF!</v>
      </c>
      <c r="C87" s="408" t="e">
        <f>#REF!</f>
        <v>#REF!</v>
      </c>
      <c r="D87" s="408" t="e">
        <f>#REF!</f>
        <v>#REF!</v>
      </c>
      <c r="E87" s="260" t="e">
        <f>#REF!</f>
        <v>#REF!</v>
      </c>
      <c r="F87" s="260" t="e">
        <f>#REF!</f>
        <v>#REF!</v>
      </c>
      <c r="G87" s="260" t="e">
        <f>E87+F87</f>
        <v>#REF!</v>
      </c>
      <c r="H87" s="259">
        <v>12</v>
      </c>
      <c r="I87" s="260">
        <v>8</v>
      </c>
      <c r="J87" s="259">
        <f>H87+I87</f>
        <v>20</v>
      </c>
      <c r="K87" s="260" t="e">
        <f>J87%*G87</f>
        <v>#REF!</v>
      </c>
      <c r="L87" s="260" t="e">
        <f>5%*((G87)+(K87))</f>
        <v>#REF!</v>
      </c>
      <c r="M87" s="260" t="e">
        <f>ROUND((K87+L87),2)</f>
        <v>#REF!</v>
      </c>
      <c r="N87" s="260" t="e">
        <f>ROUND(C87*(G87+M87),2)</f>
        <v>#REF!</v>
      </c>
      <c r="O87" s="300" t="e">
        <f>N87/C87</f>
        <v>#REF!</v>
      </c>
      <c r="P87" s="221"/>
      <c r="Q87" s="221"/>
      <c r="R87" s="221"/>
      <c r="S87" s="221"/>
      <c r="T87" s="221"/>
      <c r="U87" s="221"/>
      <c r="V87" s="221"/>
      <c r="W87" s="221"/>
      <c r="X87" s="221"/>
      <c r="Y87" s="221"/>
      <c r="Z87" s="221"/>
      <c r="AA87" s="221"/>
      <c r="AB87" s="221"/>
      <c r="AC87" s="221"/>
      <c r="AD87" s="221"/>
      <c r="AE87" s="221"/>
      <c r="AF87" s="221"/>
      <c r="AG87" s="221"/>
      <c r="AH87" s="221"/>
      <c r="AI87" s="221"/>
      <c r="AJ87" s="221"/>
      <c r="AK87" s="221"/>
      <c r="AL87" s="221"/>
      <c r="AM87" s="221"/>
      <c r="AN87" s="221"/>
      <c r="AO87" s="221"/>
      <c r="AP87" s="221"/>
      <c r="AQ87" s="221"/>
      <c r="AR87" s="221"/>
      <c r="AS87" s="221"/>
      <c r="AT87" s="221"/>
      <c r="AU87" s="221"/>
      <c r="AV87" s="221"/>
      <c r="AW87" s="221"/>
      <c r="AX87" s="221"/>
      <c r="AY87" s="221"/>
      <c r="AZ87" s="221"/>
      <c r="BA87" s="221"/>
      <c r="BB87" s="221"/>
      <c r="BC87" s="221"/>
      <c r="BD87" s="221"/>
      <c r="BE87" s="221"/>
      <c r="BF87" s="221"/>
      <c r="BG87" s="221"/>
      <c r="BH87" s="221"/>
      <c r="BI87" s="221"/>
      <c r="BJ87" s="221"/>
      <c r="BK87" s="221"/>
      <c r="BL87" s="221"/>
      <c r="BM87" s="221"/>
      <c r="BN87" s="221"/>
      <c r="BO87" s="221"/>
      <c r="BP87" s="221"/>
      <c r="BQ87" s="221"/>
      <c r="BR87" s="221"/>
      <c r="BS87" s="221"/>
      <c r="BT87" s="221"/>
      <c r="BU87" s="221"/>
      <c r="BV87" s="221"/>
      <c r="BW87" s="221"/>
      <c r="BX87" s="221"/>
      <c r="BY87" s="221"/>
      <c r="BZ87" s="221"/>
      <c r="CA87" s="221"/>
      <c r="CB87" s="221"/>
      <c r="CC87" s="221"/>
      <c r="CD87" s="221"/>
      <c r="CE87" s="221"/>
      <c r="CF87" s="221"/>
      <c r="CG87" s="221"/>
      <c r="CH87" s="221"/>
      <c r="CI87" s="221"/>
      <c r="CJ87" s="221"/>
      <c r="CK87" s="221"/>
      <c r="CL87" s="221"/>
      <c r="CM87" s="221"/>
      <c r="CN87" s="221"/>
      <c r="CO87" s="221"/>
      <c r="CP87" s="221"/>
      <c r="CQ87" s="221"/>
      <c r="CR87" s="221"/>
      <c r="CS87" s="221"/>
      <c r="CT87" s="221"/>
      <c r="CU87" s="221"/>
      <c r="CV87" s="221"/>
      <c r="CW87" s="221"/>
      <c r="CX87" s="221"/>
      <c r="CY87" s="221"/>
      <c r="CZ87" s="221"/>
      <c r="DA87" s="221"/>
      <c r="DB87" s="221"/>
      <c r="DC87" s="221"/>
      <c r="DD87" s="221"/>
      <c r="DE87" s="221"/>
      <c r="DF87" s="221"/>
      <c r="DG87" s="221"/>
      <c r="DH87" s="221"/>
      <c r="DI87" s="221"/>
      <c r="DJ87" s="221"/>
      <c r="DK87" s="221"/>
      <c r="DL87" s="221"/>
      <c r="DM87" s="221"/>
      <c r="DN87" s="221"/>
      <c r="DO87" s="221"/>
      <c r="DP87" s="221"/>
      <c r="DQ87" s="221"/>
      <c r="DR87" s="221"/>
      <c r="DS87" s="221"/>
      <c r="DT87" s="221"/>
      <c r="DU87" s="221"/>
      <c r="DV87" s="221"/>
      <c r="DW87" s="221"/>
      <c r="DX87" s="221"/>
      <c r="DY87" s="221"/>
      <c r="DZ87" s="221"/>
      <c r="EA87" s="221"/>
      <c r="EB87" s="221"/>
      <c r="EC87" s="221"/>
      <c r="ED87" s="221"/>
      <c r="EE87" s="221"/>
      <c r="EF87" s="221"/>
      <c r="EG87" s="221"/>
      <c r="EH87" s="221"/>
      <c r="EI87" s="221"/>
      <c r="EJ87" s="221"/>
      <c r="EK87" s="221"/>
      <c r="EL87" s="221"/>
      <c r="EM87" s="221"/>
      <c r="EN87" s="221"/>
      <c r="EO87" s="221"/>
      <c r="EP87" s="221"/>
      <c r="EQ87" s="221"/>
      <c r="ER87" s="221"/>
      <c r="ES87" s="221"/>
      <c r="ET87" s="221"/>
      <c r="EU87" s="221"/>
      <c r="EV87" s="221"/>
      <c r="EW87" s="221"/>
      <c r="EX87" s="221"/>
      <c r="EY87" s="221"/>
      <c r="EZ87" s="221"/>
      <c r="FA87" s="221"/>
      <c r="FB87" s="221"/>
      <c r="FC87" s="221"/>
      <c r="FD87" s="221"/>
      <c r="FE87" s="221"/>
      <c r="FF87" s="221"/>
      <c r="FG87" s="221"/>
      <c r="FH87" s="221"/>
      <c r="FI87" s="221"/>
      <c r="FJ87" s="221"/>
      <c r="FK87" s="221"/>
      <c r="FL87" s="221"/>
      <c r="FM87" s="221"/>
      <c r="FN87" s="221"/>
      <c r="FO87" s="221"/>
      <c r="FP87" s="221"/>
      <c r="FQ87" s="221"/>
      <c r="FR87" s="221"/>
      <c r="FS87" s="221"/>
      <c r="FT87" s="221"/>
      <c r="FU87" s="221"/>
      <c r="FV87" s="221"/>
      <c r="FW87" s="221"/>
      <c r="FX87" s="221"/>
      <c r="FY87" s="221"/>
      <c r="FZ87" s="221"/>
      <c r="GA87" s="221"/>
      <c r="GB87" s="221"/>
      <c r="GC87" s="221"/>
      <c r="GD87" s="221"/>
      <c r="GE87" s="221"/>
      <c r="GF87" s="221"/>
      <c r="GG87" s="221"/>
      <c r="GH87" s="221"/>
      <c r="GI87" s="221"/>
      <c r="GJ87" s="221"/>
    </row>
    <row r="88" spans="1:192" s="222" customFormat="1" x14ac:dyDescent="0.4">
      <c r="A88" s="290" t="s">
        <v>677</v>
      </c>
      <c r="B88" s="294" t="e">
        <f>#REF!</f>
        <v>#REF!</v>
      </c>
      <c r="C88" s="329" t="e">
        <f>#REF!</f>
        <v>#REF!</v>
      </c>
      <c r="D88" s="329" t="e">
        <f>#REF!</f>
        <v>#REF!</v>
      </c>
      <c r="E88" s="260" t="e">
        <f>#REF!</f>
        <v>#REF!</v>
      </c>
      <c r="F88" s="258" t="e">
        <f>#REF!</f>
        <v>#REF!</v>
      </c>
      <c r="G88" s="260" t="e">
        <f>E88+F88</f>
        <v>#REF!</v>
      </c>
      <c r="H88" s="259">
        <v>12</v>
      </c>
      <c r="I88" s="260">
        <v>8</v>
      </c>
      <c r="J88" s="259">
        <f>H88+I88</f>
        <v>20</v>
      </c>
      <c r="K88" s="260" t="e">
        <f>J88%*G88</f>
        <v>#REF!</v>
      </c>
      <c r="L88" s="260" t="e">
        <f>5%*((G88)+(K88))</f>
        <v>#REF!</v>
      </c>
      <c r="M88" s="260" t="e">
        <f>ROUND((K88+L88),2)</f>
        <v>#REF!</v>
      </c>
      <c r="N88" s="260" t="e">
        <f>ROUND(C88*(G88+M88),2)</f>
        <v>#REF!</v>
      </c>
      <c r="O88" s="300" t="e">
        <f>N88/C88</f>
        <v>#REF!</v>
      </c>
      <c r="P88" s="221"/>
      <c r="Q88" s="221"/>
      <c r="R88" s="221"/>
      <c r="S88" s="221"/>
      <c r="T88" s="221"/>
      <c r="U88" s="221"/>
      <c r="V88" s="221"/>
      <c r="W88" s="221"/>
      <c r="X88" s="221"/>
      <c r="Y88" s="221"/>
      <c r="Z88" s="221"/>
      <c r="AA88" s="221"/>
      <c r="AB88" s="221"/>
      <c r="AC88" s="221"/>
      <c r="AD88" s="221"/>
      <c r="AE88" s="221"/>
      <c r="AF88" s="221"/>
      <c r="AG88" s="221"/>
      <c r="AH88" s="221"/>
      <c r="AI88" s="221"/>
      <c r="AJ88" s="221"/>
      <c r="AK88" s="221"/>
      <c r="AL88" s="221"/>
      <c r="AM88" s="221"/>
      <c r="AN88" s="221"/>
      <c r="AO88" s="221"/>
      <c r="AP88" s="221"/>
      <c r="AQ88" s="221"/>
      <c r="AR88" s="221"/>
      <c r="AS88" s="221"/>
      <c r="AT88" s="221"/>
      <c r="AU88" s="221"/>
      <c r="AV88" s="221"/>
      <c r="AW88" s="221"/>
      <c r="AX88" s="221"/>
      <c r="AY88" s="221"/>
      <c r="AZ88" s="221"/>
      <c r="BA88" s="221"/>
      <c r="BB88" s="221"/>
      <c r="BC88" s="221"/>
      <c r="BD88" s="221"/>
      <c r="BE88" s="221"/>
      <c r="BF88" s="221"/>
      <c r="BG88" s="221"/>
      <c r="BH88" s="221"/>
      <c r="BI88" s="221"/>
      <c r="BJ88" s="221"/>
      <c r="BK88" s="221"/>
      <c r="BL88" s="221"/>
      <c r="BM88" s="221"/>
      <c r="BN88" s="221"/>
      <c r="BO88" s="221"/>
      <c r="BP88" s="221"/>
      <c r="BQ88" s="221"/>
      <c r="BR88" s="221"/>
      <c r="BS88" s="221"/>
      <c r="BT88" s="221"/>
      <c r="BU88" s="221"/>
      <c r="BV88" s="221"/>
      <c r="BW88" s="221"/>
      <c r="BX88" s="221"/>
      <c r="BY88" s="221"/>
      <c r="BZ88" s="221"/>
      <c r="CA88" s="221"/>
      <c r="CB88" s="221"/>
      <c r="CC88" s="221"/>
      <c r="CD88" s="221"/>
      <c r="CE88" s="221"/>
      <c r="CF88" s="221"/>
      <c r="CG88" s="221"/>
      <c r="CH88" s="221"/>
      <c r="CI88" s="221"/>
      <c r="CJ88" s="221"/>
      <c r="CK88" s="221"/>
      <c r="CL88" s="221"/>
      <c r="CM88" s="221"/>
      <c r="CN88" s="221"/>
      <c r="CO88" s="221"/>
      <c r="CP88" s="221"/>
      <c r="CQ88" s="221"/>
      <c r="CR88" s="221"/>
      <c r="CS88" s="221"/>
      <c r="CT88" s="221"/>
      <c r="CU88" s="221"/>
      <c r="CV88" s="221"/>
      <c r="CW88" s="221"/>
      <c r="CX88" s="221"/>
      <c r="CY88" s="221"/>
      <c r="CZ88" s="221"/>
      <c r="DA88" s="221"/>
      <c r="DB88" s="221"/>
      <c r="DC88" s="221"/>
      <c r="DD88" s="221"/>
      <c r="DE88" s="221"/>
      <c r="DF88" s="221"/>
      <c r="DG88" s="221"/>
      <c r="DH88" s="221"/>
      <c r="DI88" s="221"/>
      <c r="DJ88" s="221"/>
      <c r="DK88" s="221"/>
      <c r="DL88" s="221"/>
      <c r="DM88" s="221"/>
      <c r="DN88" s="221"/>
      <c r="DO88" s="221"/>
      <c r="DP88" s="221"/>
      <c r="DQ88" s="221"/>
      <c r="DR88" s="221"/>
      <c r="DS88" s="221"/>
      <c r="DT88" s="221"/>
      <c r="DU88" s="221"/>
      <c r="DV88" s="221"/>
      <c r="DW88" s="221"/>
      <c r="DX88" s="221"/>
      <c r="DY88" s="221"/>
      <c r="DZ88" s="221"/>
      <c r="EA88" s="221"/>
      <c r="EB88" s="221"/>
      <c r="EC88" s="221"/>
      <c r="ED88" s="221"/>
      <c r="EE88" s="221"/>
      <c r="EF88" s="221"/>
      <c r="EG88" s="221"/>
      <c r="EH88" s="221"/>
      <c r="EI88" s="221"/>
      <c r="EJ88" s="221"/>
      <c r="EK88" s="221"/>
      <c r="EL88" s="221"/>
      <c r="EM88" s="221"/>
      <c r="EN88" s="221"/>
      <c r="EO88" s="221"/>
      <c r="EP88" s="221"/>
      <c r="EQ88" s="221"/>
      <c r="ER88" s="221"/>
      <c r="ES88" s="221"/>
      <c r="ET88" s="221"/>
      <c r="EU88" s="221"/>
      <c r="EV88" s="221"/>
      <c r="EW88" s="221"/>
      <c r="EX88" s="221"/>
      <c r="EY88" s="221"/>
      <c r="EZ88" s="221"/>
      <c r="FA88" s="221"/>
      <c r="FB88" s="221"/>
      <c r="FC88" s="221"/>
      <c r="FD88" s="221"/>
      <c r="FE88" s="221"/>
      <c r="FF88" s="221"/>
      <c r="FG88" s="221"/>
      <c r="FH88" s="221"/>
      <c r="FI88" s="221"/>
      <c r="FJ88" s="221"/>
      <c r="FK88" s="221"/>
      <c r="FL88" s="221"/>
      <c r="FM88" s="221"/>
      <c r="FN88" s="221"/>
      <c r="FO88" s="221"/>
      <c r="FP88" s="221"/>
      <c r="FQ88" s="221"/>
      <c r="FR88" s="221"/>
      <c r="FS88" s="221"/>
      <c r="FT88" s="221"/>
      <c r="FU88" s="221"/>
      <c r="FV88" s="221"/>
      <c r="FW88" s="221"/>
      <c r="FX88" s="221"/>
      <c r="FY88" s="221"/>
      <c r="FZ88" s="221"/>
      <c r="GA88" s="221"/>
      <c r="GB88" s="221"/>
      <c r="GC88" s="221"/>
      <c r="GD88" s="221"/>
      <c r="GE88" s="221"/>
      <c r="GF88" s="221"/>
      <c r="GG88" s="221"/>
      <c r="GH88" s="221"/>
      <c r="GI88" s="221"/>
      <c r="GJ88" s="221"/>
    </row>
    <row r="89" spans="1:192" s="222" customFormat="1" x14ac:dyDescent="0.4">
      <c r="A89" s="264"/>
      <c r="B89" s="295"/>
      <c r="C89" s="409"/>
      <c r="D89" s="257"/>
      <c r="E89" s="258"/>
      <c r="F89" s="258"/>
      <c r="G89" s="287"/>
      <c r="H89" s="259"/>
      <c r="I89" s="266"/>
      <c r="J89" s="266"/>
      <c r="K89" s="266"/>
      <c r="L89" s="266"/>
      <c r="M89" s="297"/>
      <c r="N89" s="298"/>
      <c r="O89" s="289"/>
      <c r="P89" s="221"/>
      <c r="Q89" s="221"/>
      <c r="R89" s="221"/>
      <c r="S89" s="221"/>
      <c r="T89" s="221"/>
      <c r="U89" s="221"/>
      <c r="V89" s="221"/>
      <c r="W89" s="221"/>
      <c r="X89" s="221"/>
      <c r="Y89" s="221"/>
      <c r="Z89" s="221"/>
      <c r="AA89" s="221"/>
      <c r="AB89" s="221"/>
      <c r="AC89" s="221"/>
      <c r="AD89" s="221"/>
      <c r="AE89" s="221"/>
      <c r="AF89" s="221"/>
      <c r="AG89" s="221"/>
      <c r="AH89" s="221"/>
      <c r="AI89" s="221"/>
      <c r="AJ89" s="221"/>
      <c r="AK89" s="221"/>
      <c r="AL89" s="221"/>
      <c r="AM89" s="221"/>
      <c r="AN89" s="221"/>
      <c r="AO89" s="221"/>
      <c r="AP89" s="221"/>
      <c r="AQ89" s="221"/>
      <c r="AR89" s="221"/>
      <c r="AS89" s="221"/>
      <c r="AT89" s="221"/>
      <c r="AU89" s="221"/>
      <c r="AV89" s="221"/>
      <c r="AW89" s="221"/>
      <c r="AX89" s="221"/>
      <c r="AY89" s="221"/>
      <c r="AZ89" s="221"/>
      <c r="BA89" s="221"/>
      <c r="BB89" s="221"/>
      <c r="BC89" s="221"/>
      <c r="BD89" s="221"/>
      <c r="BE89" s="221"/>
      <c r="BF89" s="221"/>
      <c r="BG89" s="221"/>
      <c r="BH89" s="221"/>
      <c r="BI89" s="221"/>
      <c r="BJ89" s="221"/>
      <c r="BK89" s="221"/>
      <c r="BL89" s="221"/>
      <c r="BM89" s="221"/>
      <c r="BN89" s="221"/>
      <c r="BO89" s="221"/>
      <c r="BP89" s="221"/>
      <c r="BQ89" s="221"/>
      <c r="BR89" s="221"/>
      <c r="BS89" s="221"/>
      <c r="BT89" s="221"/>
      <c r="BU89" s="221"/>
      <c r="BV89" s="221"/>
      <c r="BW89" s="221"/>
      <c r="BX89" s="221"/>
      <c r="BY89" s="221"/>
      <c r="BZ89" s="221"/>
      <c r="CA89" s="221"/>
      <c r="CB89" s="221"/>
      <c r="CC89" s="221"/>
      <c r="CD89" s="221"/>
      <c r="CE89" s="221"/>
      <c r="CF89" s="221"/>
      <c r="CG89" s="221"/>
      <c r="CH89" s="221"/>
      <c r="CI89" s="221"/>
      <c r="CJ89" s="221"/>
      <c r="CK89" s="221"/>
      <c r="CL89" s="221"/>
      <c r="CM89" s="221"/>
      <c r="CN89" s="221"/>
      <c r="CO89" s="221"/>
      <c r="CP89" s="221"/>
      <c r="CQ89" s="221"/>
      <c r="CR89" s="221"/>
      <c r="CS89" s="221"/>
      <c r="CT89" s="221"/>
      <c r="CU89" s="221"/>
      <c r="CV89" s="221"/>
      <c r="CW89" s="221"/>
      <c r="CX89" s="221"/>
      <c r="CY89" s="221"/>
      <c r="CZ89" s="221"/>
      <c r="DA89" s="221"/>
      <c r="DB89" s="221"/>
      <c r="DC89" s="221"/>
      <c r="DD89" s="221"/>
      <c r="DE89" s="221"/>
      <c r="DF89" s="221"/>
      <c r="DG89" s="221"/>
      <c r="DH89" s="221"/>
      <c r="DI89" s="221"/>
      <c r="DJ89" s="221"/>
      <c r="DK89" s="221"/>
      <c r="DL89" s="221"/>
      <c r="DM89" s="221"/>
      <c r="DN89" s="221"/>
      <c r="DO89" s="221"/>
      <c r="DP89" s="221"/>
      <c r="DQ89" s="221"/>
      <c r="DR89" s="221"/>
      <c r="DS89" s="221"/>
      <c r="DT89" s="221"/>
      <c r="DU89" s="221"/>
      <c r="DV89" s="221"/>
      <c r="DW89" s="221"/>
      <c r="DX89" s="221"/>
      <c r="DY89" s="221"/>
      <c r="DZ89" s="221"/>
      <c r="EA89" s="221"/>
      <c r="EB89" s="221"/>
      <c r="EC89" s="221"/>
      <c r="ED89" s="221"/>
      <c r="EE89" s="221"/>
      <c r="EF89" s="221"/>
      <c r="EG89" s="221"/>
      <c r="EH89" s="221"/>
      <c r="EI89" s="221"/>
      <c r="EJ89" s="221"/>
      <c r="EK89" s="221"/>
      <c r="EL89" s="221"/>
      <c r="EM89" s="221"/>
      <c r="EN89" s="221"/>
      <c r="EO89" s="221"/>
      <c r="EP89" s="221"/>
      <c r="EQ89" s="221"/>
      <c r="ER89" s="221"/>
      <c r="ES89" s="221"/>
      <c r="ET89" s="221"/>
      <c r="EU89" s="221"/>
      <c r="EV89" s="221"/>
      <c r="EW89" s="221"/>
      <c r="EX89" s="221"/>
      <c r="EY89" s="221"/>
      <c r="EZ89" s="221"/>
      <c r="FA89" s="221"/>
      <c r="FB89" s="221"/>
      <c r="FC89" s="221"/>
      <c r="FD89" s="221"/>
      <c r="FE89" s="221"/>
      <c r="FF89" s="221"/>
      <c r="FG89" s="221"/>
      <c r="FH89" s="221"/>
      <c r="FI89" s="221"/>
      <c r="FJ89" s="221"/>
      <c r="FK89" s="221"/>
      <c r="FL89" s="221"/>
      <c r="FM89" s="221"/>
      <c r="FN89" s="221"/>
      <c r="FO89" s="221"/>
      <c r="FP89" s="221"/>
      <c r="FQ89" s="221"/>
      <c r="FR89" s="221"/>
      <c r="FS89" s="221"/>
      <c r="FT89" s="221"/>
      <c r="FU89" s="221"/>
      <c r="FV89" s="221"/>
      <c r="FW89" s="221"/>
      <c r="FX89" s="221"/>
      <c r="FY89" s="221"/>
      <c r="FZ89" s="221"/>
      <c r="GA89" s="221"/>
      <c r="GB89" s="221"/>
      <c r="GC89" s="221"/>
      <c r="GD89" s="221"/>
      <c r="GE89" s="221"/>
      <c r="GF89" s="221"/>
      <c r="GG89" s="221"/>
      <c r="GH89" s="221"/>
      <c r="GI89" s="221"/>
      <c r="GJ89" s="221"/>
    </row>
    <row r="90" spans="1:192" s="222" customFormat="1" ht="48" x14ac:dyDescent="0.4">
      <c r="A90" s="285">
        <v>4.5999999999999996</v>
      </c>
      <c r="B90" s="286" t="str">
        <f>'BLANK BOQ'!B66</f>
        <v>Epoxy Enamel Paint for Steel Pipes (including surface preparation, primer and 2 top coats and primer)</v>
      </c>
      <c r="C90" s="327"/>
      <c r="D90" s="257"/>
      <c r="E90" s="260"/>
      <c r="F90" s="305"/>
      <c r="G90" s="287"/>
      <c r="H90" s="306"/>
      <c r="I90" s="266"/>
      <c r="J90" s="266"/>
      <c r="K90" s="266"/>
      <c r="L90" s="266"/>
      <c r="M90" s="266"/>
      <c r="N90" s="288"/>
      <c r="O90" s="299"/>
      <c r="P90" s="221"/>
      <c r="Q90" s="221"/>
      <c r="R90" s="221"/>
      <c r="S90" s="221"/>
      <c r="T90" s="221"/>
      <c r="U90" s="221"/>
      <c r="V90" s="221"/>
      <c r="W90" s="221"/>
      <c r="X90" s="221"/>
      <c r="Y90" s="221"/>
      <c r="Z90" s="221"/>
      <c r="AA90" s="221"/>
      <c r="AB90" s="221"/>
      <c r="AC90" s="221"/>
      <c r="AD90" s="221"/>
      <c r="AE90" s="221"/>
      <c r="AF90" s="221"/>
      <c r="AG90" s="221"/>
      <c r="AH90" s="221"/>
      <c r="AI90" s="221"/>
      <c r="AJ90" s="221"/>
      <c r="AK90" s="221"/>
      <c r="AL90" s="221"/>
      <c r="AM90" s="221"/>
      <c r="AN90" s="221"/>
      <c r="AO90" s="221"/>
      <c r="AP90" s="221"/>
      <c r="AQ90" s="221"/>
      <c r="AR90" s="221"/>
      <c r="AS90" s="221"/>
      <c r="AT90" s="221"/>
      <c r="AU90" s="221"/>
      <c r="AV90" s="221"/>
      <c r="AW90" s="221"/>
      <c r="AX90" s="221"/>
      <c r="AY90" s="221"/>
      <c r="AZ90" s="221"/>
      <c r="BA90" s="221"/>
      <c r="BB90" s="221"/>
      <c r="BC90" s="221"/>
      <c r="BD90" s="221"/>
      <c r="BE90" s="221"/>
      <c r="BF90" s="221"/>
      <c r="BG90" s="221"/>
      <c r="BH90" s="221"/>
      <c r="BI90" s="221"/>
      <c r="BJ90" s="221"/>
      <c r="BK90" s="221"/>
      <c r="BL90" s="221"/>
      <c r="BM90" s="221"/>
      <c r="BN90" s="221"/>
      <c r="BO90" s="221"/>
      <c r="BP90" s="221"/>
      <c r="BQ90" s="221"/>
      <c r="BR90" s="221"/>
      <c r="BS90" s="221"/>
      <c r="BT90" s="221"/>
      <c r="BU90" s="221"/>
      <c r="BV90" s="221"/>
      <c r="BW90" s="221"/>
      <c r="BX90" s="221"/>
      <c r="BY90" s="221"/>
      <c r="BZ90" s="221"/>
      <c r="CA90" s="221"/>
      <c r="CB90" s="221"/>
      <c r="CC90" s="221"/>
      <c r="CD90" s="221"/>
      <c r="CE90" s="221"/>
      <c r="CF90" s="221"/>
      <c r="CG90" s="221"/>
      <c r="CH90" s="221"/>
      <c r="CI90" s="221"/>
      <c r="CJ90" s="221"/>
      <c r="CK90" s="221"/>
      <c r="CL90" s="221"/>
      <c r="CM90" s="221"/>
      <c r="CN90" s="221"/>
      <c r="CO90" s="221"/>
      <c r="CP90" s="221"/>
      <c r="CQ90" s="221"/>
      <c r="CR90" s="221"/>
      <c r="CS90" s="221"/>
      <c r="CT90" s="221"/>
      <c r="CU90" s="221"/>
      <c r="CV90" s="221"/>
      <c r="CW90" s="221"/>
      <c r="CX90" s="221"/>
      <c r="CY90" s="221"/>
      <c r="CZ90" s="221"/>
      <c r="DA90" s="221"/>
      <c r="DB90" s="221"/>
      <c r="DC90" s="221"/>
      <c r="DD90" s="221"/>
      <c r="DE90" s="221"/>
      <c r="DF90" s="221"/>
      <c r="DG90" s="221"/>
      <c r="DH90" s="221"/>
      <c r="DI90" s="221"/>
      <c r="DJ90" s="221"/>
      <c r="DK90" s="221"/>
      <c r="DL90" s="221"/>
      <c r="DM90" s="221"/>
      <c r="DN90" s="221"/>
      <c r="DO90" s="221"/>
      <c r="DP90" s="221"/>
      <c r="DQ90" s="221"/>
      <c r="DR90" s="221"/>
      <c r="DS90" s="221"/>
      <c r="DT90" s="221"/>
      <c r="DU90" s="221"/>
      <c r="DV90" s="221"/>
      <c r="DW90" s="221"/>
      <c r="DX90" s="221"/>
      <c r="DY90" s="221"/>
      <c r="DZ90" s="221"/>
      <c r="EA90" s="221"/>
      <c r="EB90" s="221"/>
      <c r="EC90" s="221"/>
      <c r="ED90" s="221"/>
      <c r="EE90" s="221"/>
      <c r="EF90" s="221"/>
      <c r="EG90" s="221"/>
      <c r="EH90" s="221"/>
      <c r="EI90" s="221"/>
      <c r="EJ90" s="221"/>
      <c r="EK90" s="221"/>
      <c r="EL90" s="221"/>
      <c r="EM90" s="221"/>
      <c r="EN90" s="221"/>
      <c r="EO90" s="221"/>
      <c r="EP90" s="221"/>
      <c r="EQ90" s="221"/>
      <c r="ER90" s="221"/>
      <c r="ES90" s="221"/>
      <c r="ET90" s="221"/>
      <c r="EU90" s="221"/>
      <c r="EV90" s="221"/>
      <c r="EW90" s="221"/>
      <c r="EX90" s="221"/>
      <c r="EY90" s="221"/>
      <c r="EZ90" s="221"/>
      <c r="FA90" s="221"/>
      <c r="FB90" s="221"/>
      <c r="FC90" s="221"/>
      <c r="FD90" s="221"/>
      <c r="FE90" s="221"/>
      <c r="FF90" s="221"/>
      <c r="FG90" s="221"/>
      <c r="FH90" s="221"/>
      <c r="FI90" s="221"/>
      <c r="FJ90" s="221"/>
      <c r="FK90" s="221"/>
      <c r="FL90" s="221"/>
      <c r="FM90" s="221"/>
      <c r="FN90" s="221"/>
      <c r="FO90" s="221"/>
      <c r="FP90" s="221"/>
      <c r="FQ90" s="221"/>
      <c r="FR90" s="221"/>
      <c r="FS90" s="221"/>
      <c r="FT90" s="221"/>
      <c r="FU90" s="221"/>
      <c r="FV90" s="221"/>
      <c r="FW90" s="221"/>
      <c r="FX90" s="221"/>
      <c r="FY90" s="221"/>
      <c r="FZ90" s="221"/>
      <c r="GA90" s="221"/>
      <c r="GB90" s="221"/>
      <c r="GC90" s="221"/>
      <c r="GD90" s="221"/>
      <c r="GE90" s="221"/>
      <c r="GF90" s="221"/>
      <c r="GG90" s="221"/>
      <c r="GH90" s="221"/>
      <c r="GI90" s="221"/>
      <c r="GJ90" s="221"/>
    </row>
    <row r="91" spans="1:192" s="222" customFormat="1" x14ac:dyDescent="0.4">
      <c r="A91" s="308" t="s">
        <v>57</v>
      </c>
      <c r="B91" s="309" t="e">
        <f>#REF!</f>
        <v>#REF!</v>
      </c>
      <c r="C91" s="408" t="e">
        <f>#REF!</f>
        <v>#REF!</v>
      </c>
      <c r="D91" s="408" t="e">
        <f>#REF!</f>
        <v>#REF!</v>
      </c>
      <c r="E91" s="260">
        <f>'[14]4.6.1'!G29</f>
        <v>38160.8125</v>
      </c>
      <c r="F91" s="260">
        <f>'[14]4.6.1'!G38</f>
        <v>6256.25</v>
      </c>
      <c r="G91" s="260">
        <f>E91+F91</f>
        <v>44417.0625</v>
      </c>
      <c r="H91" s="259">
        <v>12</v>
      </c>
      <c r="I91" s="260">
        <v>8</v>
      </c>
      <c r="J91" s="259">
        <f>H91+I91</f>
        <v>20</v>
      </c>
      <c r="K91" s="260">
        <f>J91%*G91</f>
        <v>8883.4125000000004</v>
      </c>
      <c r="L91" s="260">
        <f>5%*((G91)+(K91))</f>
        <v>2665.0237500000003</v>
      </c>
      <c r="M91" s="260">
        <f>ROUND((K91+L91),2)</f>
        <v>11548.44</v>
      </c>
      <c r="N91" s="260" t="e">
        <f>ROUND(C91*(G91+M91),2)</f>
        <v>#REF!</v>
      </c>
      <c r="O91" s="300" t="e">
        <f>N91/C91</f>
        <v>#REF!</v>
      </c>
      <c r="P91" s="221"/>
      <c r="Q91" s="221"/>
      <c r="R91" s="221"/>
      <c r="S91" s="221"/>
      <c r="T91" s="221"/>
      <c r="U91" s="221"/>
      <c r="V91" s="221"/>
      <c r="W91" s="221"/>
      <c r="X91" s="221"/>
      <c r="Y91" s="221"/>
      <c r="Z91" s="221"/>
      <c r="AA91" s="221"/>
      <c r="AB91" s="221"/>
      <c r="AC91" s="221"/>
      <c r="AD91" s="221"/>
      <c r="AE91" s="221"/>
      <c r="AF91" s="221"/>
      <c r="AG91" s="221"/>
      <c r="AH91" s="221"/>
      <c r="AI91" s="221"/>
      <c r="AJ91" s="221"/>
      <c r="AK91" s="221"/>
      <c r="AL91" s="221"/>
      <c r="AM91" s="221"/>
      <c r="AN91" s="221"/>
      <c r="AO91" s="221"/>
      <c r="AP91" s="221"/>
      <c r="AQ91" s="221"/>
      <c r="AR91" s="221"/>
      <c r="AS91" s="221"/>
      <c r="AT91" s="221"/>
      <c r="AU91" s="221"/>
      <c r="AV91" s="221"/>
      <c r="AW91" s="221"/>
      <c r="AX91" s="221"/>
      <c r="AY91" s="221"/>
      <c r="AZ91" s="221"/>
      <c r="BA91" s="221"/>
      <c r="BB91" s="221"/>
      <c r="BC91" s="221"/>
      <c r="BD91" s="221"/>
      <c r="BE91" s="221"/>
      <c r="BF91" s="221"/>
      <c r="BG91" s="221"/>
      <c r="BH91" s="221"/>
      <c r="BI91" s="221"/>
      <c r="BJ91" s="221"/>
      <c r="BK91" s="221"/>
      <c r="BL91" s="221"/>
      <c r="BM91" s="221"/>
      <c r="BN91" s="221"/>
      <c r="BO91" s="221"/>
      <c r="BP91" s="221"/>
      <c r="BQ91" s="221"/>
      <c r="BR91" s="221"/>
      <c r="BS91" s="221"/>
      <c r="BT91" s="221"/>
      <c r="BU91" s="221"/>
      <c r="BV91" s="221"/>
      <c r="BW91" s="221"/>
      <c r="BX91" s="221"/>
      <c r="BY91" s="221"/>
      <c r="BZ91" s="221"/>
      <c r="CA91" s="221"/>
      <c r="CB91" s="221"/>
      <c r="CC91" s="221"/>
      <c r="CD91" s="221"/>
      <c r="CE91" s="221"/>
      <c r="CF91" s="221"/>
      <c r="CG91" s="221"/>
      <c r="CH91" s="221"/>
      <c r="CI91" s="221"/>
      <c r="CJ91" s="221"/>
      <c r="CK91" s="221"/>
      <c r="CL91" s="221"/>
      <c r="CM91" s="221"/>
      <c r="CN91" s="221"/>
      <c r="CO91" s="221"/>
      <c r="CP91" s="221"/>
      <c r="CQ91" s="221"/>
      <c r="CR91" s="221"/>
      <c r="CS91" s="221"/>
      <c r="CT91" s="221"/>
      <c r="CU91" s="221"/>
      <c r="CV91" s="221"/>
      <c r="CW91" s="221"/>
      <c r="CX91" s="221"/>
      <c r="CY91" s="221"/>
      <c r="CZ91" s="221"/>
      <c r="DA91" s="221"/>
      <c r="DB91" s="221"/>
      <c r="DC91" s="221"/>
      <c r="DD91" s="221"/>
      <c r="DE91" s="221"/>
      <c r="DF91" s="221"/>
      <c r="DG91" s="221"/>
      <c r="DH91" s="221"/>
      <c r="DI91" s="221"/>
      <c r="DJ91" s="221"/>
      <c r="DK91" s="221"/>
      <c r="DL91" s="221"/>
      <c r="DM91" s="221"/>
      <c r="DN91" s="221"/>
      <c r="DO91" s="221"/>
      <c r="DP91" s="221"/>
      <c r="DQ91" s="221"/>
      <c r="DR91" s="221"/>
      <c r="DS91" s="221"/>
      <c r="DT91" s="221"/>
      <c r="DU91" s="221"/>
      <c r="DV91" s="221"/>
      <c r="DW91" s="221"/>
      <c r="DX91" s="221"/>
      <c r="DY91" s="221"/>
      <c r="DZ91" s="221"/>
      <c r="EA91" s="221"/>
      <c r="EB91" s="221"/>
      <c r="EC91" s="221"/>
      <c r="ED91" s="221"/>
      <c r="EE91" s="221"/>
      <c r="EF91" s="221"/>
      <c r="EG91" s="221"/>
      <c r="EH91" s="221"/>
      <c r="EI91" s="221"/>
      <c r="EJ91" s="221"/>
      <c r="EK91" s="221"/>
      <c r="EL91" s="221"/>
      <c r="EM91" s="221"/>
      <c r="EN91" s="221"/>
      <c r="EO91" s="221"/>
      <c r="EP91" s="221"/>
      <c r="EQ91" s="221"/>
      <c r="ER91" s="221"/>
      <c r="ES91" s="221"/>
      <c r="ET91" s="221"/>
      <c r="EU91" s="221"/>
      <c r="EV91" s="221"/>
      <c r="EW91" s="221"/>
      <c r="EX91" s="221"/>
      <c r="EY91" s="221"/>
      <c r="EZ91" s="221"/>
      <c r="FA91" s="221"/>
      <c r="FB91" s="221"/>
      <c r="FC91" s="221"/>
      <c r="FD91" s="221"/>
      <c r="FE91" s="221"/>
      <c r="FF91" s="221"/>
      <c r="FG91" s="221"/>
      <c r="FH91" s="221"/>
      <c r="FI91" s="221"/>
      <c r="FJ91" s="221"/>
      <c r="FK91" s="221"/>
      <c r="FL91" s="221"/>
      <c r="FM91" s="221"/>
      <c r="FN91" s="221"/>
      <c r="FO91" s="221"/>
      <c r="FP91" s="221"/>
      <c r="FQ91" s="221"/>
      <c r="FR91" s="221"/>
      <c r="FS91" s="221"/>
      <c r="FT91" s="221"/>
      <c r="FU91" s="221"/>
      <c r="FV91" s="221"/>
      <c r="FW91" s="221"/>
      <c r="FX91" s="221"/>
      <c r="FY91" s="221"/>
      <c r="FZ91" s="221"/>
      <c r="GA91" s="221"/>
      <c r="GB91" s="221"/>
      <c r="GC91" s="221"/>
      <c r="GD91" s="221"/>
      <c r="GE91" s="221"/>
      <c r="GF91" s="221"/>
      <c r="GG91" s="221"/>
      <c r="GH91" s="221"/>
      <c r="GI91" s="221"/>
      <c r="GJ91" s="221"/>
    </row>
    <row r="92" spans="1:192" s="222" customFormat="1" x14ac:dyDescent="0.4">
      <c r="A92" s="308" t="s">
        <v>678</v>
      </c>
      <c r="B92" s="309" t="e">
        <f>#REF!</f>
        <v>#REF!</v>
      </c>
      <c r="C92" s="408" t="e">
        <f>#REF!</f>
        <v>#REF!</v>
      </c>
      <c r="D92" s="408" t="e">
        <f>#REF!</f>
        <v>#REF!</v>
      </c>
      <c r="E92" s="260">
        <f>'[14]4.6.2'!F25</f>
        <v>45000</v>
      </c>
      <c r="F92" s="260">
        <f>'[14]4.6.2'!F34</f>
        <v>2250</v>
      </c>
      <c r="G92" s="260">
        <f>E92+F92</f>
        <v>47250</v>
      </c>
      <c r="H92" s="259">
        <v>12</v>
      </c>
      <c r="I92" s="260">
        <v>8</v>
      </c>
      <c r="J92" s="259">
        <f>H92+I92</f>
        <v>20</v>
      </c>
      <c r="K92" s="260">
        <f>J92%*G92</f>
        <v>9450</v>
      </c>
      <c r="L92" s="260">
        <f>5%*((G92)+(K92))</f>
        <v>2835</v>
      </c>
      <c r="M92" s="260">
        <f>ROUND((K92+L92),2)</f>
        <v>12285</v>
      </c>
      <c r="N92" s="260" t="e">
        <f>ROUND(C92*(G92+M92),2)</f>
        <v>#REF!</v>
      </c>
      <c r="O92" s="300" t="e">
        <f>N92/C92</f>
        <v>#REF!</v>
      </c>
      <c r="P92" s="221"/>
      <c r="Q92" s="221"/>
      <c r="R92" s="221"/>
      <c r="S92" s="221"/>
      <c r="T92" s="221"/>
      <c r="U92" s="221"/>
      <c r="V92" s="221"/>
      <c r="W92" s="221"/>
      <c r="X92" s="221"/>
      <c r="Y92" s="221"/>
      <c r="Z92" s="221"/>
      <c r="AA92" s="221"/>
      <c r="AB92" s="221"/>
      <c r="AC92" s="221"/>
      <c r="AD92" s="221"/>
      <c r="AE92" s="221"/>
      <c r="AF92" s="221"/>
      <c r="AG92" s="221"/>
      <c r="AH92" s="221"/>
      <c r="AI92" s="221"/>
      <c r="AJ92" s="221"/>
      <c r="AK92" s="221"/>
      <c r="AL92" s="221"/>
      <c r="AM92" s="221"/>
      <c r="AN92" s="221"/>
      <c r="AO92" s="221"/>
      <c r="AP92" s="221"/>
      <c r="AQ92" s="221"/>
      <c r="AR92" s="221"/>
      <c r="AS92" s="221"/>
      <c r="AT92" s="221"/>
      <c r="AU92" s="221"/>
      <c r="AV92" s="221"/>
      <c r="AW92" s="221"/>
      <c r="AX92" s="221"/>
      <c r="AY92" s="221"/>
      <c r="AZ92" s="221"/>
      <c r="BA92" s="221"/>
      <c r="BB92" s="221"/>
      <c r="BC92" s="221"/>
      <c r="BD92" s="221"/>
      <c r="BE92" s="221"/>
      <c r="BF92" s="221"/>
      <c r="BG92" s="221"/>
      <c r="BH92" s="221"/>
      <c r="BI92" s="221"/>
      <c r="BJ92" s="221"/>
      <c r="BK92" s="221"/>
      <c r="BL92" s="221"/>
      <c r="BM92" s="221"/>
      <c r="BN92" s="221"/>
      <c r="BO92" s="221"/>
      <c r="BP92" s="221"/>
      <c r="BQ92" s="221"/>
      <c r="BR92" s="221"/>
      <c r="BS92" s="221"/>
      <c r="BT92" s="221"/>
      <c r="BU92" s="221"/>
      <c r="BV92" s="221"/>
      <c r="BW92" s="221"/>
      <c r="BX92" s="221"/>
      <c r="BY92" s="221"/>
      <c r="BZ92" s="221"/>
      <c r="CA92" s="221"/>
      <c r="CB92" s="221"/>
      <c r="CC92" s="221"/>
      <c r="CD92" s="221"/>
      <c r="CE92" s="221"/>
      <c r="CF92" s="221"/>
      <c r="CG92" s="221"/>
      <c r="CH92" s="221"/>
      <c r="CI92" s="221"/>
      <c r="CJ92" s="221"/>
      <c r="CK92" s="221"/>
      <c r="CL92" s="221"/>
      <c r="CM92" s="221"/>
      <c r="CN92" s="221"/>
      <c r="CO92" s="221"/>
      <c r="CP92" s="221"/>
      <c r="CQ92" s="221"/>
      <c r="CR92" s="221"/>
      <c r="CS92" s="221"/>
      <c r="CT92" s="221"/>
      <c r="CU92" s="221"/>
      <c r="CV92" s="221"/>
      <c r="CW92" s="221"/>
      <c r="CX92" s="221"/>
      <c r="CY92" s="221"/>
      <c r="CZ92" s="221"/>
      <c r="DA92" s="221"/>
      <c r="DB92" s="221"/>
      <c r="DC92" s="221"/>
      <c r="DD92" s="221"/>
      <c r="DE92" s="221"/>
      <c r="DF92" s="221"/>
      <c r="DG92" s="221"/>
      <c r="DH92" s="221"/>
      <c r="DI92" s="221"/>
      <c r="DJ92" s="221"/>
      <c r="DK92" s="221"/>
      <c r="DL92" s="221"/>
      <c r="DM92" s="221"/>
      <c r="DN92" s="221"/>
      <c r="DO92" s="221"/>
      <c r="DP92" s="221"/>
      <c r="DQ92" s="221"/>
      <c r="DR92" s="221"/>
      <c r="DS92" s="221"/>
      <c r="DT92" s="221"/>
      <c r="DU92" s="221"/>
      <c r="DV92" s="221"/>
      <c r="DW92" s="221"/>
      <c r="DX92" s="221"/>
      <c r="DY92" s="221"/>
      <c r="DZ92" s="221"/>
      <c r="EA92" s="221"/>
      <c r="EB92" s="221"/>
      <c r="EC92" s="221"/>
      <c r="ED92" s="221"/>
      <c r="EE92" s="221"/>
      <c r="EF92" s="221"/>
      <c r="EG92" s="221"/>
      <c r="EH92" s="221"/>
      <c r="EI92" s="221"/>
      <c r="EJ92" s="221"/>
      <c r="EK92" s="221"/>
      <c r="EL92" s="221"/>
      <c r="EM92" s="221"/>
      <c r="EN92" s="221"/>
      <c r="EO92" s="221"/>
      <c r="EP92" s="221"/>
      <c r="EQ92" s="221"/>
      <c r="ER92" s="221"/>
      <c r="ES92" s="221"/>
      <c r="ET92" s="221"/>
      <c r="EU92" s="221"/>
      <c r="EV92" s="221"/>
      <c r="EW92" s="221"/>
      <c r="EX92" s="221"/>
      <c r="EY92" s="221"/>
      <c r="EZ92" s="221"/>
      <c r="FA92" s="221"/>
      <c r="FB92" s="221"/>
      <c r="FC92" s="221"/>
      <c r="FD92" s="221"/>
      <c r="FE92" s="221"/>
      <c r="FF92" s="221"/>
      <c r="FG92" s="221"/>
      <c r="FH92" s="221"/>
      <c r="FI92" s="221"/>
      <c r="FJ92" s="221"/>
      <c r="FK92" s="221"/>
      <c r="FL92" s="221"/>
      <c r="FM92" s="221"/>
      <c r="FN92" s="221"/>
      <c r="FO92" s="221"/>
      <c r="FP92" s="221"/>
      <c r="FQ92" s="221"/>
      <c r="FR92" s="221"/>
      <c r="FS92" s="221"/>
      <c r="FT92" s="221"/>
      <c r="FU92" s="221"/>
      <c r="FV92" s="221"/>
      <c r="FW92" s="221"/>
      <c r="FX92" s="221"/>
      <c r="FY92" s="221"/>
      <c r="FZ92" s="221"/>
      <c r="GA92" s="221"/>
      <c r="GB92" s="221"/>
      <c r="GC92" s="221"/>
      <c r="GD92" s="221"/>
      <c r="GE92" s="221"/>
      <c r="GF92" s="221"/>
      <c r="GG92" s="221"/>
      <c r="GH92" s="221"/>
      <c r="GI92" s="221"/>
      <c r="GJ92" s="221"/>
    </row>
    <row r="93" spans="1:192" s="222" customFormat="1" x14ac:dyDescent="0.4">
      <c r="A93" s="308"/>
      <c r="B93" s="309"/>
      <c r="C93" s="408"/>
      <c r="D93" s="408"/>
      <c r="E93" s="260"/>
      <c r="F93" s="260"/>
      <c r="G93" s="260"/>
      <c r="H93" s="259"/>
      <c r="I93" s="260"/>
      <c r="J93" s="259"/>
      <c r="K93" s="260"/>
      <c r="L93" s="260"/>
      <c r="M93" s="260"/>
      <c r="N93" s="260"/>
      <c r="O93" s="300"/>
      <c r="P93" s="221"/>
      <c r="Q93" s="221"/>
      <c r="R93" s="221"/>
      <c r="S93" s="221"/>
      <c r="T93" s="221"/>
      <c r="U93" s="221"/>
      <c r="V93" s="221"/>
      <c r="W93" s="221"/>
      <c r="X93" s="221"/>
      <c r="Y93" s="221"/>
      <c r="Z93" s="221"/>
      <c r="AA93" s="221"/>
      <c r="AB93" s="221"/>
      <c r="AC93" s="221"/>
      <c r="AD93" s="221"/>
      <c r="AE93" s="221"/>
      <c r="AF93" s="221"/>
      <c r="AG93" s="221"/>
      <c r="AH93" s="221"/>
      <c r="AI93" s="221"/>
      <c r="AJ93" s="221"/>
      <c r="AK93" s="221"/>
      <c r="AL93" s="221"/>
      <c r="AM93" s="221"/>
      <c r="AN93" s="221"/>
      <c r="AO93" s="221"/>
      <c r="AP93" s="221"/>
      <c r="AQ93" s="221"/>
      <c r="AR93" s="221"/>
      <c r="AS93" s="221"/>
      <c r="AT93" s="221"/>
      <c r="AU93" s="221"/>
      <c r="AV93" s="221"/>
      <c r="AW93" s="221"/>
      <c r="AX93" s="221"/>
      <c r="AY93" s="221"/>
      <c r="AZ93" s="221"/>
      <c r="BA93" s="221"/>
      <c r="BB93" s="221"/>
      <c r="BC93" s="221"/>
      <c r="BD93" s="221"/>
      <c r="BE93" s="221"/>
      <c r="BF93" s="221"/>
      <c r="BG93" s="221"/>
      <c r="BH93" s="221"/>
      <c r="BI93" s="221"/>
      <c r="BJ93" s="221"/>
      <c r="BK93" s="221"/>
      <c r="BL93" s="221"/>
      <c r="BM93" s="221"/>
      <c r="BN93" s="221"/>
      <c r="BO93" s="221"/>
      <c r="BP93" s="221"/>
      <c r="BQ93" s="221"/>
      <c r="BR93" s="221"/>
      <c r="BS93" s="221"/>
      <c r="BT93" s="221"/>
      <c r="BU93" s="221"/>
      <c r="BV93" s="221"/>
      <c r="BW93" s="221"/>
      <c r="BX93" s="221"/>
      <c r="BY93" s="221"/>
      <c r="BZ93" s="221"/>
      <c r="CA93" s="221"/>
      <c r="CB93" s="221"/>
      <c r="CC93" s="221"/>
      <c r="CD93" s="221"/>
      <c r="CE93" s="221"/>
      <c r="CF93" s="221"/>
      <c r="CG93" s="221"/>
      <c r="CH93" s="221"/>
      <c r="CI93" s="221"/>
      <c r="CJ93" s="221"/>
      <c r="CK93" s="221"/>
      <c r="CL93" s="221"/>
      <c r="CM93" s="221"/>
      <c r="CN93" s="221"/>
      <c r="CO93" s="221"/>
      <c r="CP93" s="221"/>
      <c r="CQ93" s="221"/>
      <c r="CR93" s="221"/>
      <c r="CS93" s="221"/>
      <c r="CT93" s="221"/>
      <c r="CU93" s="221"/>
      <c r="CV93" s="221"/>
      <c r="CW93" s="221"/>
      <c r="CX93" s="221"/>
      <c r="CY93" s="221"/>
      <c r="CZ93" s="221"/>
      <c r="DA93" s="221"/>
      <c r="DB93" s="221"/>
      <c r="DC93" s="221"/>
      <c r="DD93" s="221"/>
      <c r="DE93" s="221"/>
      <c r="DF93" s="221"/>
      <c r="DG93" s="221"/>
      <c r="DH93" s="221"/>
      <c r="DI93" s="221"/>
      <c r="DJ93" s="221"/>
      <c r="DK93" s="221"/>
      <c r="DL93" s="221"/>
      <c r="DM93" s="221"/>
      <c r="DN93" s="221"/>
      <c r="DO93" s="221"/>
      <c r="DP93" s="221"/>
      <c r="DQ93" s="221"/>
      <c r="DR93" s="221"/>
      <c r="DS93" s="221"/>
      <c r="DT93" s="221"/>
      <c r="DU93" s="221"/>
      <c r="DV93" s="221"/>
      <c r="DW93" s="221"/>
      <c r="DX93" s="221"/>
      <c r="DY93" s="221"/>
      <c r="DZ93" s="221"/>
      <c r="EA93" s="221"/>
      <c r="EB93" s="221"/>
      <c r="EC93" s="221"/>
      <c r="ED93" s="221"/>
      <c r="EE93" s="221"/>
      <c r="EF93" s="221"/>
      <c r="EG93" s="221"/>
      <c r="EH93" s="221"/>
      <c r="EI93" s="221"/>
      <c r="EJ93" s="221"/>
      <c r="EK93" s="221"/>
      <c r="EL93" s="221"/>
      <c r="EM93" s="221"/>
      <c r="EN93" s="221"/>
      <c r="EO93" s="221"/>
      <c r="EP93" s="221"/>
      <c r="EQ93" s="221"/>
      <c r="ER93" s="221"/>
      <c r="ES93" s="221"/>
      <c r="ET93" s="221"/>
      <c r="EU93" s="221"/>
      <c r="EV93" s="221"/>
      <c r="EW93" s="221"/>
      <c r="EX93" s="221"/>
      <c r="EY93" s="221"/>
      <c r="EZ93" s="221"/>
      <c r="FA93" s="221"/>
      <c r="FB93" s="221"/>
      <c r="FC93" s="221"/>
      <c r="FD93" s="221"/>
      <c r="FE93" s="221"/>
      <c r="FF93" s="221"/>
      <c r="FG93" s="221"/>
      <c r="FH93" s="221"/>
      <c r="FI93" s="221"/>
      <c r="FJ93" s="221"/>
      <c r="FK93" s="221"/>
      <c r="FL93" s="221"/>
      <c r="FM93" s="221"/>
      <c r="FN93" s="221"/>
      <c r="FO93" s="221"/>
      <c r="FP93" s="221"/>
      <c r="FQ93" s="221"/>
      <c r="FR93" s="221"/>
      <c r="FS93" s="221"/>
      <c r="FT93" s="221"/>
      <c r="FU93" s="221"/>
      <c r="FV93" s="221"/>
      <c r="FW93" s="221"/>
      <c r="FX93" s="221"/>
      <c r="FY93" s="221"/>
      <c r="FZ93" s="221"/>
      <c r="GA93" s="221"/>
      <c r="GB93" s="221"/>
      <c r="GC93" s="221"/>
      <c r="GD93" s="221"/>
      <c r="GE93" s="221"/>
      <c r="GF93" s="221"/>
      <c r="GG93" s="221"/>
      <c r="GH93" s="221"/>
      <c r="GI93" s="221"/>
      <c r="GJ93" s="221"/>
    </row>
    <row r="94" spans="1:192" s="222" customFormat="1" ht="72" x14ac:dyDescent="0.4">
      <c r="A94" s="285">
        <v>4.7</v>
      </c>
      <c r="B94" s="286" t="str">
        <f>'BLANK BOQ'!B70</f>
        <v>Indoor Fire Hose Cabinet, Surfaced Type, Complete with 40mm Ø Angle Hose Valve, 40mm Ø Hose Nozzle, 40mm Ø x 30m Fire Hose Double Jacket and, and Hose Rack</v>
      </c>
      <c r="C94" s="327"/>
      <c r="D94" s="257"/>
      <c r="E94" s="260"/>
      <c r="F94" s="305"/>
      <c r="G94" s="287"/>
      <c r="H94" s="306"/>
      <c r="I94" s="266"/>
      <c r="J94" s="266"/>
      <c r="K94" s="266"/>
      <c r="L94" s="266"/>
      <c r="M94" s="266"/>
      <c r="N94" s="288"/>
      <c r="O94" s="299"/>
      <c r="P94" s="221"/>
      <c r="Q94" s="221"/>
      <c r="R94" s="221"/>
      <c r="S94" s="221"/>
      <c r="T94" s="221"/>
      <c r="U94" s="221"/>
      <c r="V94" s="221"/>
      <c r="W94" s="221"/>
      <c r="X94" s="221"/>
      <c r="Y94" s="221"/>
      <c r="Z94" s="221"/>
      <c r="AA94" s="221"/>
      <c r="AB94" s="221"/>
      <c r="AC94" s="221"/>
      <c r="AD94" s="221"/>
      <c r="AE94" s="221"/>
      <c r="AF94" s="221"/>
      <c r="AG94" s="221"/>
      <c r="AH94" s="221"/>
      <c r="AI94" s="221"/>
      <c r="AJ94" s="221"/>
      <c r="AK94" s="221"/>
      <c r="AL94" s="221"/>
      <c r="AM94" s="221"/>
      <c r="AN94" s="221"/>
      <c r="AO94" s="221"/>
      <c r="AP94" s="221"/>
      <c r="AQ94" s="221"/>
      <c r="AR94" s="221"/>
      <c r="AS94" s="221"/>
      <c r="AT94" s="221"/>
      <c r="AU94" s="221"/>
      <c r="AV94" s="221"/>
      <c r="AW94" s="221"/>
      <c r="AX94" s="221"/>
      <c r="AY94" s="221"/>
      <c r="AZ94" s="221"/>
      <c r="BA94" s="221"/>
      <c r="BB94" s="221"/>
      <c r="BC94" s="221"/>
      <c r="BD94" s="221"/>
      <c r="BE94" s="221"/>
      <c r="BF94" s="221"/>
      <c r="BG94" s="221"/>
      <c r="BH94" s="221"/>
      <c r="BI94" s="221"/>
      <c r="BJ94" s="221"/>
      <c r="BK94" s="221"/>
      <c r="BL94" s="221"/>
      <c r="BM94" s="221"/>
      <c r="BN94" s="221"/>
      <c r="BO94" s="221"/>
      <c r="BP94" s="221"/>
      <c r="BQ94" s="221"/>
      <c r="BR94" s="221"/>
      <c r="BS94" s="221"/>
      <c r="BT94" s="221"/>
      <c r="BU94" s="221"/>
      <c r="BV94" s="221"/>
      <c r="BW94" s="221"/>
      <c r="BX94" s="221"/>
      <c r="BY94" s="221"/>
      <c r="BZ94" s="221"/>
      <c r="CA94" s="221"/>
      <c r="CB94" s="221"/>
      <c r="CC94" s="221"/>
      <c r="CD94" s="221"/>
      <c r="CE94" s="221"/>
      <c r="CF94" s="221"/>
      <c r="CG94" s="221"/>
      <c r="CH94" s="221"/>
      <c r="CI94" s="221"/>
      <c r="CJ94" s="221"/>
      <c r="CK94" s="221"/>
      <c r="CL94" s="221"/>
      <c r="CM94" s="221"/>
      <c r="CN94" s="221"/>
      <c r="CO94" s="221"/>
      <c r="CP94" s="221"/>
      <c r="CQ94" s="221"/>
      <c r="CR94" s="221"/>
      <c r="CS94" s="221"/>
      <c r="CT94" s="221"/>
      <c r="CU94" s="221"/>
      <c r="CV94" s="221"/>
      <c r="CW94" s="221"/>
      <c r="CX94" s="221"/>
      <c r="CY94" s="221"/>
      <c r="CZ94" s="221"/>
      <c r="DA94" s="221"/>
      <c r="DB94" s="221"/>
      <c r="DC94" s="221"/>
      <c r="DD94" s="221"/>
      <c r="DE94" s="221"/>
      <c r="DF94" s="221"/>
      <c r="DG94" s="221"/>
      <c r="DH94" s="221"/>
      <c r="DI94" s="221"/>
      <c r="DJ94" s="221"/>
      <c r="DK94" s="221"/>
      <c r="DL94" s="221"/>
      <c r="DM94" s="221"/>
      <c r="DN94" s="221"/>
      <c r="DO94" s="221"/>
      <c r="DP94" s="221"/>
      <c r="DQ94" s="221"/>
      <c r="DR94" s="221"/>
      <c r="DS94" s="221"/>
      <c r="DT94" s="221"/>
      <c r="DU94" s="221"/>
      <c r="DV94" s="221"/>
      <c r="DW94" s="221"/>
      <c r="DX94" s="221"/>
      <c r="DY94" s="221"/>
      <c r="DZ94" s="221"/>
      <c r="EA94" s="221"/>
      <c r="EB94" s="221"/>
      <c r="EC94" s="221"/>
      <c r="ED94" s="221"/>
      <c r="EE94" s="221"/>
      <c r="EF94" s="221"/>
      <c r="EG94" s="221"/>
      <c r="EH94" s="221"/>
      <c r="EI94" s="221"/>
      <c r="EJ94" s="221"/>
      <c r="EK94" s="221"/>
      <c r="EL94" s="221"/>
      <c r="EM94" s="221"/>
      <c r="EN94" s="221"/>
      <c r="EO94" s="221"/>
      <c r="EP94" s="221"/>
      <c r="EQ94" s="221"/>
      <c r="ER94" s="221"/>
      <c r="ES94" s="221"/>
      <c r="ET94" s="221"/>
      <c r="EU94" s="221"/>
      <c r="EV94" s="221"/>
      <c r="EW94" s="221"/>
      <c r="EX94" s="221"/>
      <c r="EY94" s="221"/>
      <c r="EZ94" s="221"/>
      <c r="FA94" s="221"/>
      <c r="FB94" s="221"/>
      <c r="FC94" s="221"/>
      <c r="FD94" s="221"/>
      <c r="FE94" s="221"/>
      <c r="FF94" s="221"/>
      <c r="FG94" s="221"/>
      <c r="FH94" s="221"/>
      <c r="FI94" s="221"/>
      <c r="FJ94" s="221"/>
      <c r="FK94" s="221"/>
      <c r="FL94" s="221"/>
      <c r="FM94" s="221"/>
      <c r="FN94" s="221"/>
      <c r="FO94" s="221"/>
      <c r="FP94" s="221"/>
      <c r="FQ94" s="221"/>
      <c r="FR94" s="221"/>
      <c r="FS94" s="221"/>
      <c r="FT94" s="221"/>
      <c r="FU94" s="221"/>
      <c r="FV94" s="221"/>
      <c r="FW94" s="221"/>
      <c r="FX94" s="221"/>
      <c r="FY94" s="221"/>
      <c r="FZ94" s="221"/>
      <c r="GA94" s="221"/>
      <c r="GB94" s="221"/>
      <c r="GC94" s="221"/>
      <c r="GD94" s="221"/>
      <c r="GE94" s="221"/>
      <c r="GF94" s="221"/>
      <c r="GG94" s="221"/>
      <c r="GH94" s="221"/>
      <c r="GI94" s="221"/>
      <c r="GJ94" s="221"/>
    </row>
    <row r="95" spans="1:192" s="222" customFormat="1" x14ac:dyDescent="0.4">
      <c r="A95" s="308" t="s">
        <v>679</v>
      </c>
      <c r="B95" s="309" t="e">
        <f>#REF!</f>
        <v>#REF!</v>
      </c>
      <c r="C95" s="408" t="e">
        <f>#REF!</f>
        <v>#REF!</v>
      </c>
      <c r="D95" s="408" t="e">
        <f>#REF!</f>
        <v>#REF!</v>
      </c>
      <c r="E95" s="260" t="e">
        <f>#REF!</f>
        <v>#REF!</v>
      </c>
      <c r="F95" s="260" t="e">
        <f>#REF!</f>
        <v>#REF!</v>
      </c>
      <c r="G95" s="260" t="e">
        <f>E95+F95</f>
        <v>#REF!</v>
      </c>
      <c r="H95" s="259">
        <v>12</v>
      </c>
      <c r="I95" s="260">
        <v>8</v>
      </c>
      <c r="J95" s="259">
        <f>H95+I95</f>
        <v>20</v>
      </c>
      <c r="K95" s="260" t="e">
        <f>J95%*G95</f>
        <v>#REF!</v>
      </c>
      <c r="L95" s="260" t="e">
        <f>5%*((G95)+(K95))</f>
        <v>#REF!</v>
      </c>
      <c r="M95" s="260" t="e">
        <f>ROUND((K95+L95),2)</f>
        <v>#REF!</v>
      </c>
      <c r="N95" s="260" t="e">
        <f>ROUND(C95*(G95+M95),2)</f>
        <v>#REF!</v>
      </c>
      <c r="O95" s="300" t="e">
        <f>N95/C95</f>
        <v>#REF!</v>
      </c>
      <c r="P95" s="221"/>
      <c r="Q95" s="221"/>
      <c r="R95" s="221"/>
      <c r="S95" s="221"/>
      <c r="T95" s="221"/>
      <c r="U95" s="221"/>
      <c r="V95" s="221"/>
      <c r="W95" s="221"/>
      <c r="X95" s="221"/>
      <c r="Y95" s="221"/>
      <c r="Z95" s="221"/>
      <c r="AA95" s="221"/>
      <c r="AB95" s="221"/>
      <c r="AC95" s="221"/>
      <c r="AD95" s="221"/>
      <c r="AE95" s="221"/>
      <c r="AF95" s="221"/>
      <c r="AG95" s="221"/>
      <c r="AH95" s="221"/>
      <c r="AI95" s="221"/>
      <c r="AJ95" s="221"/>
      <c r="AK95" s="221"/>
      <c r="AL95" s="221"/>
      <c r="AM95" s="221"/>
      <c r="AN95" s="221"/>
      <c r="AO95" s="221"/>
      <c r="AP95" s="221"/>
      <c r="AQ95" s="221"/>
      <c r="AR95" s="221"/>
      <c r="AS95" s="221"/>
      <c r="AT95" s="221"/>
      <c r="AU95" s="221"/>
      <c r="AV95" s="221"/>
      <c r="AW95" s="221"/>
      <c r="AX95" s="221"/>
      <c r="AY95" s="221"/>
      <c r="AZ95" s="221"/>
      <c r="BA95" s="221"/>
      <c r="BB95" s="221"/>
      <c r="BC95" s="221"/>
      <c r="BD95" s="221"/>
      <c r="BE95" s="221"/>
      <c r="BF95" s="221"/>
      <c r="BG95" s="221"/>
      <c r="BH95" s="221"/>
      <c r="BI95" s="221"/>
      <c r="BJ95" s="221"/>
      <c r="BK95" s="221"/>
      <c r="BL95" s="221"/>
      <c r="BM95" s="221"/>
      <c r="BN95" s="221"/>
      <c r="BO95" s="221"/>
      <c r="BP95" s="221"/>
      <c r="BQ95" s="221"/>
      <c r="BR95" s="221"/>
      <c r="BS95" s="221"/>
      <c r="BT95" s="221"/>
      <c r="BU95" s="221"/>
      <c r="BV95" s="221"/>
      <c r="BW95" s="221"/>
      <c r="BX95" s="221"/>
      <c r="BY95" s="221"/>
      <c r="BZ95" s="221"/>
      <c r="CA95" s="221"/>
      <c r="CB95" s="221"/>
      <c r="CC95" s="221"/>
      <c r="CD95" s="221"/>
      <c r="CE95" s="221"/>
      <c r="CF95" s="221"/>
      <c r="CG95" s="221"/>
      <c r="CH95" s="221"/>
      <c r="CI95" s="221"/>
      <c r="CJ95" s="221"/>
      <c r="CK95" s="221"/>
      <c r="CL95" s="221"/>
      <c r="CM95" s="221"/>
      <c r="CN95" s="221"/>
      <c r="CO95" s="221"/>
      <c r="CP95" s="221"/>
      <c r="CQ95" s="221"/>
      <c r="CR95" s="221"/>
      <c r="CS95" s="221"/>
      <c r="CT95" s="221"/>
      <c r="CU95" s="221"/>
      <c r="CV95" s="221"/>
      <c r="CW95" s="221"/>
      <c r="CX95" s="221"/>
      <c r="CY95" s="221"/>
      <c r="CZ95" s="221"/>
      <c r="DA95" s="221"/>
      <c r="DB95" s="221"/>
      <c r="DC95" s="221"/>
      <c r="DD95" s="221"/>
      <c r="DE95" s="221"/>
      <c r="DF95" s="221"/>
      <c r="DG95" s="221"/>
      <c r="DH95" s="221"/>
      <c r="DI95" s="221"/>
      <c r="DJ95" s="221"/>
      <c r="DK95" s="221"/>
      <c r="DL95" s="221"/>
      <c r="DM95" s="221"/>
      <c r="DN95" s="221"/>
      <c r="DO95" s="221"/>
      <c r="DP95" s="221"/>
      <c r="DQ95" s="221"/>
      <c r="DR95" s="221"/>
      <c r="DS95" s="221"/>
      <c r="DT95" s="221"/>
      <c r="DU95" s="221"/>
      <c r="DV95" s="221"/>
      <c r="DW95" s="221"/>
      <c r="DX95" s="221"/>
      <c r="DY95" s="221"/>
      <c r="DZ95" s="221"/>
      <c r="EA95" s="221"/>
      <c r="EB95" s="221"/>
      <c r="EC95" s="221"/>
      <c r="ED95" s="221"/>
      <c r="EE95" s="221"/>
      <c r="EF95" s="221"/>
      <c r="EG95" s="221"/>
      <c r="EH95" s="221"/>
      <c r="EI95" s="221"/>
      <c r="EJ95" s="221"/>
      <c r="EK95" s="221"/>
      <c r="EL95" s="221"/>
      <c r="EM95" s="221"/>
      <c r="EN95" s="221"/>
      <c r="EO95" s="221"/>
      <c r="EP95" s="221"/>
      <c r="EQ95" s="221"/>
      <c r="ER95" s="221"/>
      <c r="ES95" s="221"/>
      <c r="ET95" s="221"/>
      <c r="EU95" s="221"/>
      <c r="EV95" s="221"/>
      <c r="EW95" s="221"/>
      <c r="EX95" s="221"/>
      <c r="EY95" s="221"/>
      <c r="EZ95" s="221"/>
      <c r="FA95" s="221"/>
      <c r="FB95" s="221"/>
      <c r="FC95" s="221"/>
      <c r="FD95" s="221"/>
      <c r="FE95" s="221"/>
      <c r="FF95" s="221"/>
      <c r="FG95" s="221"/>
      <c r="FH95" s="221"/>
      <c r="FI95" s="221"/>
      <c r="FJ95" s="221"/>
      <c r="FK95" s="221"/>
      <c r="FL95" s="221"/>
      <c r="FM95" s="221"/>
      <c r="FN95" s="221"/>
      <c r="FO95" s="221"/>
      <c r="FP95" s="221"/>
      <c r="FQ95" s="221"/>
      <c r="FR95" s="221"/>
      <c r="FS95" s="221"/>
      <c r="FT95" s="221"/>
      <c r="FU95" s="221"/>
      <c r="FV95" s="221"/>
      <c r="FW95" s="221"/>
      <c r="FX95" s="221"/>
      <c r="FY95" s="221"/>
      <c r="FZ95" s="221"/>
      <c r="GA95" s="221"/>
      <c r="GB95" s="221"/>
      <c r="GC95" s="221"/>
      <c r="GD95" s="221"/>
      <c r="GE95" s="221"/>
      <c r="GF95" s="221"/>
      <c r="GG95" s="221"/>
      <c r="GH95" s="221"/>
      <c r="GI95" s="221"/>
      <c r="GJ95" s="221"/>
    </row>
    <row r="96" spans="1:192" s="222" customFormat="1" x14ac:dyDescent="0.4">
      <c r="A96" s="308" t="s">
        <v>680</v>
      </c>
      <c r="B96" s="309" t="e">
        <f>#REF!</f>
        <v>#REF!</v>
      </c>
      <c r="C96" s="408" t="e">
        <f>#REF!</f>
        <v>#REF!</v>
      </c>
      <c r="D96" s="408" t="e">
        <f>#REF!</f>
        <v>#REF!</v>
      </c>
      <c r="E96" s="260" t="e">
        <f>#REF!</f>
        <v>#REF!</v>
      </c>
      <c r="F96" s="260" t="e">
        <f>#REF!</f>
        <v>#REF!</v>
      </c>
      <c r="G96" s="260" t="e">
        <f>E96+F96</f>
        <v>#REF!</v>
      </c>
      <c r="H96" s="259">
        <v>12</v>
      </c>
      <c r="I96" s="260">
        <v>8</v>
      </c>
      <c r="J96" s="259">
        <f>H96+I96</f>
        <v>20</v>
      </c>
      <c r="K96" s="260" t="e">
        <f>J96%*G96</f>
        <v>#REF!</v>
      </c>
      <c r="L96" s="260" t="e">
        <f>5%*((G96)+(K96))</f>
        <v>#REF!</v>
      </c>
      <c r="M96" s="260" t="e">
        <f>ROUND((K96+L96),2)</f>
        <v>#REF!</v>
      </c>
      <c r="N96" s="260" t="e">
        <f>ROUND(C96*(G96+M96),2)</f>
        <v>#REF!</v>
      </c>
      <c r="O96" s="300" t="e">
        <f>N96/C96</f>
        <v>#REF!</v>
      </c>
      <c r="P96" s="221"/>
      <c r="Q96" s="221"/>
      <c r="R96" s="221"/>
      <c r="S96" s="221"/>
      <c r="T96" s="221"/>
      <c r="U96" s="221"/>
      <c r="V96" s="221"/>
      <c r="W96" s="221"/>
      <c r="X96" s="221"/>
      <c r="Y96" s="221"/>
      <c r="Z96" s="221"/>
      <c r="AA96" s="221"/>
      <c r="AB96" s="221"/>
      <c r="AC96" s="221"/>
      <c r="AD96" s="221"/>
      <c r="AE96" s="221"/>
      <c r="AF96" s="221"/>
      <c r="AG96" s="221"/>
      <c r="AH96" s="221"/>
      <c r="AI96" s="221"/>
      <c r="AJ96" s="221"/>
      <c r="AK96" s="221"/>
      <c r="AL96" s="221"/>
      <c r="AM96" s="221"/>
      <c r="AN96" s="221"/>
      <c r="AO96" s="221"/>
      <c r="AP96" s="221"/>
      <c r="AQ96" s="221"/>
      <c r="AR96" s="221"/>
      <c r="AS96" s="221"/>
      <c r="AT96" s="221"/>
      <c r="AU96" s="221"/>
      <c r="AV96" s="221"/>
      <c r="AW96" s="221"/>
      <c r="AX96" s="221"/>
      <c r="AY96" s="221"/>
      <c r="AZ96" s="221"/>
      <c r="BA96" s="221"/>
      <c r="BB96" s="221"/>
      <c r="BC96" s="221"/>
      <c r="BD96" s="221"/>
      <c r="BE96" s="221"/>
      <c r="BF96" s="221"/>
      <c r="BG96" s="221"/>
      <c r="BH96" s="221"/>
      <c r="BI96" s="221"/>
      <c r="BJ96" s="221"/>
      <c r="BK96" s="221"/>
      <c r="BL96" s="221"/>
      <c r="BM96" s="221"/>
      <c r="BN96" s="221"/>
      <c r="BO96" s="221"/>
      <c r="BP96" s="221"/>
      <c r="BQ96" s="221"/>
      <c r="BR96" s="221"/>
      <c r="BS96" s="221"/>
      <c r="BT96" s="221"/>
      <c r="BU96" s="221"/>
      <c r="BV96" s="221"/>
      <c r="BW96" s="221"/>
      <c r="BX96" s="221"/>
      <c r="BY96" s="221"/>
      <c r="BZ96" s="221"/>
      <c r="CA96" s="221"/>
      <c r="CB96" s="221"/>
      <c r="CC96" s="221"/>
      <c r="CD96" s="221"/>
      <c r="CE96" s="221"/>
      <c r="CF96" s="221"/>
      <c r="CG96" s="221"/>
      <c r="CH96" s="221"/>
      <c r="CI96" s="221"/>
      <c r="CJ96" s="221"/>
      <c r="CK96" s="221"/>
      <c r="CL96" s="221"/>
      <c r="CM96" s="221"/>
      <c r="CN96" s="221"/>
      <c r="CO96" s="221"/>
      <c r="CP96" s="221"/>
      <c r="CQ96" s="221"/>
      <c r="CR96" s="221"/>
      <c r="CS96" s="221"/>
      <c r="CT96" s="221"/>
      <c r="CU96" s="221"/>
      <c r="CV96" s="221"/>
      <c r="CW96" s="221"/>
      <c r="CX96" s="221"/>
      <c r="CY96" s="221"/>
      <c r="CZ96" s="221"/>
      <c r="DA96" s="221"/>
      <c r="DB96" s="221"/>
      <c r="DC96" s="221"/>
      <c r="DD96" s="221"/>
      <c r="DE96" s="221"/>
      <c r="DF96" s="221"/>
      <c r="DG96" s="221"/>
      <c r="DH96" s="221"/>
      <c r="DI96" s="221"/>
      <c r="DJ96" s="221"/>
      <c r="DK96" s="221"/>
      <c r="DL96" s="221"/>
      <c r="DM96" s="221"/>
      <c r="DN96" s="221"/>
      <c r="DO96" s="221"/>
      <c r="DP96" s="221"/>
      <c r="DQ96" s="221"/>
      <c r="DR96" s="221"/>
      <c r="DS96" s="221"/>
      <c r="DT96" s="221"/>
      <c r="DU96" s="221"/>
      <c r="DV96" s="221"/>
      <c r="DW96" s="221"/>
      <c r="DX96" s="221"/>
      <c r="DY96" s="221"/>
      <c r="DZ96" s="221"/>
      <c r="EA96" s="221"/>
      <c r="EB96" s="221"/>
      <c r="EC96" s="221"/>
      <c r="ED96" s="221"/>
      <c r="EE96" s="221"/>
      <c r="EF96" s="221"/>
      <c r="EG96" s="221"/>
      <c r="EH96" s="221"/>
      <c r="EI96" s="221"/>
      <c r="EJ96" s="221"/>
      <c r="EK96" s="221"/>
      <c r="EL96" s="221"/>
      <c r="EM96" s="221"/>
      <c r="EN96" s="221"/>
      <c r="EO96" s="221"/>
      <c r="EP96" s="221"/>
      <c r="EQ96" s="221"/>
      <c r="ER96" s="221"/>
      <c r="ES96" s="221"/>
      <c r="ET96" s="221"/>
      <c r="EU96" s="221"/>
      <c r="EV96" s="221"/>
      <c r="EW96" s="221"/>
      <c r="EX96" s="221"/>
      <c r="EY96" s="221"/>
      <c r="EZ96" s="221"/>
      <c r="FA96" s="221"/>
      <c r="FB96" s="221"/>
      <c r="FC96" s="221"/>
      <c r="FD96" s="221"/>
      <c r="FE96" s="221"/>
      <c r="FF96" s="221"/>
      <c r="FG96" s="221"/>
      <c r="FH96" s="221"/>
      <c r="FI96" s="221"/>
      <c r="FJ96" s="221"/>
      <c r="FK96" s="221"/>
      <c r="FL96" s="221"/>
      <c r="FM96" s="221"/>
      <c r="FN96" s="221"/>
      <c r="FO96" s="221"/>
      <c r="FP96" s="221"/>
      <c r="FQ96" s="221"/>
      <c r="FR96" s="221"/>
      <c r="FS96" s="221"/>
      <c r="FT96" s="221"/>
      <c r="FU96" s="221"/>
      <c r="FV96" s="221"/>
      <c r="FW96" s="221"/>
      <c r="FX96" s="221"/>
      <c r="FY96" s="221"/>
      <c r="FZ96" s="221"/>
      <c r="GA96" s="221"/>
      <c r="GB96" s="221"/>
      <c r="GC96" s="221"/>
      <c r="GD96" s="221"/>
      <c r="GE96" s="221"/>
      <c r="GF96" s="221"/>
      <c r="GG96" s="221"/>
      <c r="GH96" s="221"/>
      <c r="GI96" s="221"/>
      <c r="GJ96" s="221"/>
    </row>
    <row r="97" spans="1:192" s="222" customFormat="1" x14ac:dyDescent="0.4">
      <c r="A97" s="308"/>
      <c r="B97" s="309"/>
      <c r="C97" s="408"/>
      <c r="D97" s="408"/>
      <c r="E97" s="260"/>
      <c r="F97" s="260"/>
      <c r="G97" s="260"/>
      <c r="H97" s="259"/>
      <c r="I97" s="260"/>
      <c r="J97" s="259"/>
      <c r="K97" s="260"/>
      <c r="L97" s="260"/>
      <c r="M97" s="260"/>
      <c r="N97" s="260"/>
      <c r="O97" s="300"/>
      <c r="P97" s="221"/>
      <c r="Q97" s="221"/>
      <c r="R97" s="221"/>
      <c r="S97" s="221"/>
      <c r="T97" s="221"/>
      <c r="U97" s="221"/>
      <c r="V97" s="221"/>
      <c r="W97" s="221"/>
      <c r="X97" s="221"/>
      <c r="Y97" s="221"/>
      <c r="Z97" s="221"/>
      <c r="AA97" s="221"/>
      <c r="AB97" s="221"/>
      <c r="AC97" s="221"/>
      <c r="AD97" s="221"/>
      <c r="AE97" s="221"/>
      <c r="AF97" s="221"/>
      <c r="AG97" s="221"/>
      <c r="AH97" s="221"/>
      <c r="AI97" s="221"/>
      <c r="AJ97" s="221"/>
      <c r="AK97" s="221"/>
      <c r="AL97" s="221"/>
      <c r="AM97" s="221"/>
      <c r="AN97" s="221"/>
      <c r="AO97" s="221"/>
      <c r="AP97" s="221"/>
      <c r="AQ97" s="221"/>
      <c r="AR97" s="221"/>
      <c r="AS97" s="221"/>
      <c r="AT97" s="221"/>
      <c r="AU97" s="221"/>
      <c r="AV97" s="221"/>
      <c r="AW97" s="221"/>
      <c r="AX97" s="221"/>
      <c r="AY97" s="221"/>
      <c r="AZ97" s="221"/>
      <c r="BA97" s="221"/>
      <c r="BB97" s="221"/>
      <c r="BC97" s="221"/>
      <c r="BD97" s="221"/>
      <c r="BE97" s="221"/>
      <c r="BF97" s="221"/>
      <c r="BG97" s="221"/>
      <c r="BH97" s="221"/>
      <c r="BI97" s="221"/>
      <c r="BJ97" s="221"/>
      <c r="BK97" s="221"/>
      <c r="BL97" s="221"/>
      <c r="BM97" s="221"/>
      <c r="BN97" s="221"/>
      <c r="BO97" s="221"/>
      <c r="BP97" s="221"/>
      <c r="BQ97" s="221"/>
      <c r="BR97" s="221"/>
      <c r="BS97" s="221"/>
      <c r="BT97" s="221"/>
      <c r="BU97" s="221"/>
      <c r="BV97" s="221"/>
      <c r="BW97" s="221"/>
      <c r="BX97" s="221"/>
      <c r="BY97" s="221"/>
      <c r="BZ97" s="221"/>
      <c r="CA97" s="221"/>
      <c r="CB97" s="221"/>
      <c r="CC97" s="221"/>
      <c r="CD97" s="221"/>
      <c r="CE97" s="221"/>
      <c r="CF97" s="221"/>
      <c r="CG97" s="221"/>
      <c r="CH97" s="221"/>
      <c r="CI97" s="221"/>
      <c r="CJ97" s="221"/>
      <c r="CK97" s="221"/>
      <c r="CL97" s="221"/>
      <c r="CM97" s="221"/>
      <c r="CN97" s="221"/>
      <c r="CO97" s="221"/>
      <c r="CP97" s="221"/>
      <c r="CQ97" s="221"/>
      <c r="CR97" s="221"/>
      <c r="CS97" s="221"/>
      <c r="CT97" s="221"/>
      <c r="CU97" s="221"/>
      <c r="CV97" s="221"/>
      <c r="CW97" s="221"/>
      <c r="CX97" s="221"/>
      <c r="CY97" s="221"/>
      <c r="CZ97" s="221"/>
      <c r="DA97" s="221"/>
      <c r="DB97" s="221"/>
      <c r="DC97" s="221"/>
      <c r="DD97" s="221"/>
      <c r="DE97" s="221"/>
      <c r="DF97" s="221"/>
      <c r="DG97" s="221"/>
      <c r="DH97" s="221"/>
      <c r="DI97" s="221"/>
      <c r="DJ97" s="221"/>
      <c r="DK97" s="221"/>
      <c r="DL97" s="221"/>
      <c r="DM97" s="221"/>
      <c r="DN97" s="221"/>
      <c r="DO97" s="221"/>
      <c r="DP97" s="221"/>
      <c r="DQ97" s="221"/>
      <c r="DR97" s="221"/>
      <c r="DS97" s="221"/>
      <c r="DT97" s="221"/>
      <c r="DU97" s="221"/>
      <c r="DV97" s="221"/>
      <c r="DW97" s="221"/>
      <c r="DX97" s="221"/>
      <c r="DY97" s="221"/>
      <c r="DZ97" s="221"/>
      <c r="EA97" s="221"/>
      <c r="EB97" s="221"/>
      <c r="EC97" s="221"/>
      <c r="ED97" s="221"/>
      <c r="EE97" s="221"/>
      <c r="EF97" s="221"/>
      <c r="EG97" s="221"/>
      <c r="EH97" s="221"/>
      <c r="EI97" s="221"/>
      <c r="EJ97" s="221"/>
      <c r="EK97" s="221"/>
      <c r="EL97" s="221"/>
      <c r="EM97" s="221"/>
      <c r="EN97" s="221"/>
      <c r="EO97" s="221"/>
      <c r="EP97" s="221"/>
      <c r="EQ97" s="221"/>
      <c r="ER97" s="221"/>
      <c r="ES97" s="221"/>
      <c r="ET97" s="221"/>
      <c r="EU97" s="221"/>
      <c r="EV97" s="221"/>
      <c r="EW97" s="221"/>
      <c r="EX97" s="221"/>
      <c r="EY97" s="221"/>
      <c r="EZ97" s="221"/>
      <c r="FA97" s="221"/>
      <c r="FB97" s="221"/>
      <c r="FC97" s="221"/>
      <c r="FD97" s="221"/>
      <c r="FE97" s="221"/>
      <c r="FF97" s="221"/>
      <c r="FG97" s="221"/>
      <c r="FH97" s="221"/>
      <c r="FI97" s="221"/>
      <c r="FJ97" s="221"/>
      <c r="FK97" s="221"/>
      <c r="FL97" s="221"/>
      <c r="FM97" s="221"/>
      <c r="FN97" s="221"/>
      <c r="FO97" s="221"/>
      <c r="FP97" s="221"/>
      <c r="FQ97" s="221"/>
      <c r="FR97" s="221"/>
      <c r="FS97" s="221"/>
      <c r="FT97" s="221"/>
      <c r="FU97" s="221"/>
      <c r="FV97" s="221"/>
      <c r="FW97" s="221"/>
      <c r="FX97" s="221"/>
      <c r="FY97" s="221"/>
      <c r="FZ97" s="221"/>
      <c r="GA97" s="221"/>
      <c r="GB97" s="221"/>
      <c r="GC97" s="221"/>
      <c r="GD97" s="221"/>
      <c r="GE97" s="221"/>
      <c r="GF97" s="221"/>
      <c r="GG97" s="221"/>
      <c r="GH97" s="221"/>
      <c r="GI97" s="221"/>
      <c r="GJ97" s="221"/>
    </row>
    <row r="98" spans="1:192" s="222" customFormat="1" x14ac:dyDescent="0.4">
      <c r="A98" s="285">
        <v>4.8</v>
      </c>
      <c r="B98" s="286" t="e">
        <f>'BLANK BOQ'!#REF!</f>
        <v>#REF!</v>
      </c>
      <c r="C98" s="327"/>
      <c r="D98" s="257"/>
      <c r="E98" s="260"/>
      <c r="F98" s="305"/>
      <c r="G98" s="287"/>
      <c r="H98" s="306"/>
      <c r="I98" s="266"/>
      <c r="J98" s="266"/>
      <c r="K98" s="266"/>
      <c r="L98" s="266"/>
      <c r="M98" s="266"/>
      <c r="N98" s="288"/>
      <c r="O98" s="299"/>
      <c r="P98" s="221"/>
      <c r="Q98" s="221"/>
      <c r="R98" s="221"/>
      <c r="S98" s="221"/>
      <c r="T98" s="221"/>
      <c r="U98" s="221"/>
      <c r="V98" s="221"/>
      <c r="W98" s="221"/>
      <c r="X98" s="221"/>
      <c r="Y98" s="221"/>
      <c r="Z98" s="221"/>
      <c r="AA98" s="221"/>
      <c r="AB98" s="221"/>
      <c r="AC98" s="221"/>
      <c r="AD98" s="221"/>
      <c r="AE98" s="221"/>
      <c r="AF98" s="221"/>
      <c r="AG98" s="221"/>
      <c r="AH98" s="221"/>
      <c r="AI98" s="221"/>
      <c r="AJ98" s="221"/>
      <c r="AK98" s="221"/>
      <c r="AL98" s="221"/>
      <c r="AM98" s="221"/>
      <c r="AN98" s="221"/>
      <c r="AO98" s="221"/>
      <c r="AP98" s="221"/>
      <c r="AQ98" s="221"/>
      <c r="AR98" s="221"/>
      <c r="AS98" s="221"/>
      <c r="AT98" s="221"/>
      <c r="AU98" s="221"/>
      <c r="AV98" s="221"/>
      <c r="AW98" s="221"/>
      <c r="AX98" s="221"/>
      <c r="AY98" s="221"/>
      <c r="AZ98" s="221"/>
      <c r="BA98" s="221"/>
      <c r="BB98" s="221"/>
      <c r="BC98" s="221"/>
      <c r="BD98" s="221"/>
      <c r="BE98" s="221"/>
      <c r="BF98" s="221"/>
      <c r="BG98" s="221"/>
      <c r="BH98" s="221"/>
      <c r="BI98" s="221"/>
      <c r="BJ98" s="221"/>
      <c r="BK98" s="221"/>
      <c r="BL98" s="221"/>
      <c r="BM98" s="221"/>
      <c r="BN98" s="221"/>
      <c r="BO98" s="221"/>
      <c r="BP98" s="221"/>
      <c r="BQ98" s="221"/>
      <c r="BR98" s="221"/>
      <c r="BS98" s="221"/>
      <c r="BT98" s="221"/>
      <c r="BU98" s="221"/>
      <c r="BV98" s="221"/>
      <c r="BW98" s="221"/>
      <c r="BX98" s="221"/>
      <c r="BY98" s="221"/>
      <c r="BZ98" s="221"/>
      <c r="CA98" s="221"/>
      <c r="CB98" s="221"/>
      <c r="CC98" s="221"/>
      <c r="CD98" s="221"/>
      <c r="CE98" s="221"/>
      <c r="CF98" s="221"/>
      <c r="CG98" s="221"/>
      <c r="CH98" s="221"/>
      <c r="CI98" s="221"/>
      <c r="CJ98" s="221"/>
      <c r="CK98" s="221"/>
      <c r="CL98" s="221"/>
      <c r="CM98" s="221"/>
      <c r="CN98" s="221"/>
      <c r="CO98" s="221"/>
      <c r="CP98" s="221"/>
      <c r="CQ98" s="221"/>
      <c r="CR98" s="221"/>
      <c r="CS98" s="221"/>
      <c r="CT98" s="221"/>
      <c r="CU98" s="221"/>
      <c r="CV98" s="221"/>
      <c r="CW98" s="221"/>
      <c r="CX98" s="221"/>
      <c r="CY98" s="221"/>
      <c r="CZ98" s="221"/>
      <c r="DA98" s="221"/>
      <c r="DB98" s="221"/>
      <c r="DC98" s="221"/>
      <c r="DD98" s="221"/>
      <c r="DE98" s="221"/>
      <c r="DF98" s="221"/>
      <c r="DG98" s="221"/>
      <c r="DH98" s="221"/>
      <c r="DI98" s="221"/>
      <c r="DJ98" s="221"/>
      <c r="DK98" s="221"/>
      <c r="DL98" s="221"/>
      <c r="DM98" s="221"/>
      <c r="DN98" s="221"/>
      <c r="DO98" s="221"/>
      <c r="DP98" s="221"/>
      <c r="DQ98" s="221"/>
      <c r="DR98" s="221"/>
      <c r="DS98" s="221"/>
      <c r="DT98" s="221"/>
      <c r="DU98" s="221"/>
      <c r="DV98" s="221"/>
      <c r="DW98" s="221"/>
      <c r="DX98" s="221"/>
      <c r="DY98" s="221"/>
      <c r="DZ98" s="221"/>
      <c r="EA98" s="221"/>
      <c r="EB98" s="221"/>
      <c r="EC98" s="221"/>
      <c r="ED98" s="221"/>
      <c r="EE98" s="221"/>
      <c r="EF98" s="221"/>
      <c r="EG98" s="221"/>
      <c r="EH98" s="221"/>
      <c r="EI98" s="221"/>
      <c r="EJ98" s="221"/>
      <c r="EK98" s="221"/>
      <c r="EL98" s="221"/>
      <c r="EM98" s="221"/>
      <c r="EN98" s="221"/>
      <c r="EO98" s="221"/>
      <c r="EP98" s="221"/>
      <c r="EQ98" s="221"/>
      <c r="ER98" s="221"/>
      <c r="ES98" s="221"/>
      <c r="ET98" s="221"/>
      <c r="EU98" s="221"/>
      <c r="EV98" s="221"/>
      <c r="EW98" s="221"/>
      <c r="EX98" s="221"/>
      <c r="EY98" s="221"/>
      <c r="EZ98" s="221"/>
      <c r="FA98" s="221"/>
      <c r="FB98" s="221"/>
      <c r="FC98" s="221"/>
      <c r="FD98" s="221"/>
      <c r="FE98" s="221"/>
      <c r="FF98" s="221"/>
      <c r="FG98" s="221"/>
      <c r="FH98" s="221"/>
      <c r="FI98" s="221"/>
      <c r="FJ98" s="221"/>
      <c r="FK98" s="221"/>
      <c r="FL98" s="221"/>
      <c r="FM98" s="221"/>
      <c r="FN98" s="221"/>
      <c r="FO98" s="221"/>
      <c r="FP98" s="221"/>
      <c r="FQ98" s="221"/>
      <c r="FR98" s="221"/>
      <c r="FS98" s="221"/>
      <c r="FT98" s="221"/>
      <c r="FU98" s="221"/>
      <c r="FV98" s="221"/>
      <c r="FW98" s="221"/>
      <c r="FX98" s="221"/>
      <c r="FY98" s="221"/>
      <c r="FZ98" s="221"/>
      <c r="GA98" s="221"/>
      <c r="GB98" s="221"/>
      <c r="GC98" s="221"/>
      <c r="GD98" s="221"/>
      <c r="GE98" s="221"/>
      <c r="GF98" s="221"/>
      <c r="GG98" s="221"/>
      <c r="GH98" s="221"/>
      <c r="GI98" s="221"/>
      <c r="GJ98" s="221"/>
    </row>
    <row r="99" spans="1:192" s="222" customFormat="1" x14ac:dyDescent="0.4">
      <c r="A99" s="308" t="s">
        <v>60</v>
      </c>
      <c r="B99" s="309" t="e">
        <f>#REF!</f>
        <v>#REF!</v>
      </c>
      <c r="C99" s="408" t="e">
        <f>#REF!</f>
        <v>#REF!</v>
      </c>
      <c r="D99" s="408" t="e">
        <f>#REF!</f>
        <v>#REF!</v>
      </c>
      <c r="E99" s="260" t="e">
        <f>#REF!</f>
        <v>#REF!</v>
      </c>
      <c r="F99" s="260" t="e">
        <f>#REF!</f>
        <v>#REF!</v>
      </c>
      <c r="G99" s="260" t="e">
        <f>E99+F99</f>
        <v>#REF!</v>
      </c>
      <c r="H99" s="259">
        <v>12</v>
      </c>
      <c r="I99" s="260">
        <v>8</v>
      </c>
      <c r="J99" s="259">
        <f>H99+I99</f>
        <v>20</v>
      </c>
      <c r="K99" s="260" t="e">
        <f>J99%*G99</f>
        <v>#REF!</v>
      </c>
      <c r="L99" s="260" t="e">
        <f>5%*((G99)+(K99))</f>
        <v>#REF!</v>
      </c>
      <c r="M99" s="260" t="e">
        <f>ROUND((K99+L99),2)</f>
        <v>#REF!</v>
      </c>
      <c r="N99" s="260" t="e">
        <f>ROUND(C99*(G99+M99),2)</f>
        <v>#REF!</v>
      </c>
      <c r="O99" s="300" t="e">
        <f>N99/C99</f>
        <v>#REF!</v>
      </c>
      <c r="P99" s="221"/>
      <c r="Q99" s="221"/>
      <c r="R99" s="221"/>
      <c r="S99" s="221"/>
      <c r="T99" s="221"/>
      <c r="U99" s="221"/>
      <c r="V99" s="221"/>
      <c r="W99" s="221"/>
      <c r="X99" s="221"/>
      <c r="Y99" s="221"/>
      <c r="Z99" s="221"/>
      <c r="AA99" s="221"/>
      <c r="AB99" s="221"/>
      <c r="AC99" s="221"/>
      <c r="AD99" s="221"/>
      <c r="AE99" s="221"/>
      <c r="AF99" s="221"/>
      <c r="AG99" s="221"/>
      <c r="AH99" s="221"/>
      <c r="AI99" s="221"/>
      <c r="AJ99" s="221"/>
      <c r="AK99" s="221"/>
      <c r="AL99" s="221"/>
      <c r="AM99" s="221"/>
      <c r="AN99" s="221"/>
      <c r="AO99" s="221"/>
      <c r="AP99" s="221"/>
      <c r="AQ99" s="221"/>
      <c r="AR99" s="221"/>
      <c r="AS99" s="221"/>
      <c r="AT99" s="221"/>
      <c r="AU99" s="221"/>
      <c r="AV99" s="221"/>
      <c r="AW99" s="221"/>
      <c r="AX99" s="221"/>
      <c r="AY99" s="221"/>
      <c r="AZ99" s="221"/>
      <c r="BA99" s="221"/>
      <c r="BB99" s="221"/>
      <c r="BC99" s="221"/>
      <c r="BD99" s="221"/>
      <c r="BE99" s="221"/>
      <c r="BF99" s="221"/>
      <c r="BG99" s="221"/>
      <c r="BH99" s="221"/>
      <c r="BI99" s="221"/>
      <c r="BJ99" s="221"/>
      <c r="BK99" s="221"/>
      <c r="BL99" s="221"/>
      <c r="BM99" s="221"/>
      <c r="BN99" s="221"/>
      <c r="BO99" s="221"/>
      <c r="BP99" s="221"/>
      <c r="BQ99" s="221"/>
      <c r="BR99" s="221"/>
      <c r="BS99" s="221"/>
      <c r="BT99" s="221"/>
      <c r="BU99" s="221"/>
      <c r="BV99" s="221"/>
      <c r="BW99" s="221"/>
      <c r="BX99" s="221"/>
      <c r="BY99" s="221"/>
      <c r="BZ99" s="221"/>
      <c r="CA99" s="221"/>
      <c r="CB99" s="221"/>
      <c r="CC99" s="221"/>
      <c r="CD99" s="221"/>
      <c r="CE99" s="221"/>
      <c r="CF99" s="221"/>
      <c r="CG99" s="221"/>
      <c r="CH99" s="221"/>
      <c r="CI99" s="221"/>
      <c r="CJ99" s="221"/>
      <c r="CK99" s="221"/>
      <c r="CL99" s="221"/>
      <c r="CM99" s="221"/>
      <c r="CN99" s="221"/>
      <c r="CO99" s="221"/>
      <c r="CP99" s="221"/>
      <c r="CQ99" s="221"/>
      <c r="CR99" s="221"/>
      <c r="CS99" s="221"/>
      <c r="CT99" s="221"/>
      <c r="CU99" s="221"/>
      <c r="CV99" s="221"/>
      <c r="CW99" s="221"/>
      <c r="CX99" s="221"/>
      <c r="CY99" s="221"/>
      <c r="CZ99" s="221"/>
      <c r="DA99" s="221"/>
      <c r="DB99" s="221"/>
      <c r="DC99" s="221"/>
      <c r="DD99" s="221"/>
      <c r="DE99" s="221"/>
      <c r="DF99" s="221"/>
      <c r="DG99" s="221"/>
      <c r="DH99" s="221"/>
      <c r="DI99" s="221"/>
      <c r="DJ99" s="221"/>
      <c r="DK99" s="221"/>
      <c r="DL99" s="221"/>
      <c r="DM99" s="221"/>
      <c r="DN99" s="221"/>
      <c r="DO99" s="221"/>
      <c r="DP99" s="221"/>
      <c r="DQ99" s="221"/>
      <c r="DR99" s="221"/>
      <c r="DS99" s="221"/>
      <c r="DT99" s="221"/>
      <c r="DU99" s="221"/>
      <c r="DV99" s="221"/>
      <c r="DW99" s="221"/>
      <c r="DX99" s="221"/>
      <c r="DY99" s="221"/>
      <c r="DZ99" s="221"/>
      <c r="EA99" s="221"/>
      <c r="EB99" s="221"/>
      <c r="EC99" s="221"/>
      <c r="ED99" s="221"/>
      <c r="EE99" s="221"/>
      <c r="EF99" s="221"/>
      <c r="EG99" s="221"/>
      <c r="EH99" s="221"/>
      <c r="EI99" s="221"/>
      <c r="EJ99" s="221"/>
      <c r="EK99" s="221"/>
      <c r="EL99" s="221"/>
      <c r="EM99" s="221"/>
      <c r="EN99" s="221"/>
      <c r="EO99" s="221"/>
      <c r="EP99" s="221"/>
      <c r="EQ99" s="221"/>
      <c r="ER99" s="221"/>
      <c r="ES99" s="221"/>
      <c r="ET99" s="221"/>
      <c r="EU99" s="221"/>
      <c r="EV99" s="221"/>
      <c r="EW99" s="221"/>
      <c r="EX99" s="221"/>
      <c r="EY99" s="221"/>
      <c r="EZ99" s="221"/>
      <c r="FA99" s="221"/>
      <c r="FB99" s="221"/>
      <c r="FC99" s="221"/>
      <c r="FD99" s="221"/>
      <c r="FE99" s="221"/>
      <c r="FF99" s="221"/>
      <c r="FG99" s="221"/>
      <c r="FH99" s="221"/>
      <c r="FI99" s="221"/>
      <c r="FJ99" s="221"/>
      <c r="FK99" s="221"/>
      <c r="FL99" s="221"/>
      <c r="FM99" s="221"/>
      <c r="FN99" s="221"/>
      <c r="FO99" s="221"/>
      <c r="FP99" s="221"/>
      <c r="FQ99" s="221"/>
      <c r="FR99" s="221"/>
      <c r="FS99" s="221"/>
      <c r="FT99" s="221"/>
      <c r="FU99" s="221"/>
      <c r="FV99" s="221"/>
      <c r="FW99" s="221"/>
      <c r="FX99" s="221"/>
      <c r="FY99" s="221"/>
      <c r="FZ99" s="221"/>
      <c r="GA99" s="221"/>
      <c r="GB99" s="221"/>
      <c r="GC99" s="221"/>
      <c r="GD99" s="221"/>
      <c r="GE99" s="221"/>
      <c r="GF99" s="221"/>
      <c r="GG99" s="221"/>
      <c r="GH99" s="221"/>
      <c r="GI99" s="221"/>
      <c r="GJ99" s="221"/>
    </row>
    <row r="100" spans="1:192" s="222" customFormat="1" x14ac:dyDescent="0.4">
      <c r="A100" s="308" t="s">
        <v>61</v>
      </c>
      <c r="B100" s="309" t="e">
        <f>#REF!</f>
        <v>#REF!</v>
      </c>
      <c r="C100" s="408" t="e">
        <f>#REF!</f>
        <v>#REF!</v>
      </c>
      <c r="D100" s="408" t="e">
        <f>#REF!</f>
        <v>#REF!</v>
      </c>
      <c r="E100" s="260" t="e">
        <f>#REF!</f>
        <v>#REF!</v>
      </c>
      <c r="F100" s="260" t="e">
        <f>#REF!</f>
        <v>#REF!</v>
      </c>
      <c r="G100" s="260" t="e">
        <f>E100+F100</f>
        <v>#REF!</v>
      </c>
      <c r="H100" s="259">
        <v>12</v>
      </c>
      <c r="I100" s="260">
        <v>8</v>
      </c>
      <c r="J100" s="259">
        <f>H100+I100</f>
        <v>20</v>
      </c>
      <c r="K100" s="260" t="e">
        <f>J100%*G100</f>
        <v>#REF!</v>
      </c>
      <c r="L100" s="260" t="e">
        <f>5%*((G100)+(K100))</f>
        <v>#REF!</v>
      </c>
      <c r="M100" s="260" t="e">
        <f>ROUND((K100+L100),2)</f>
        <v>#REF!</v>
      </c>
      <c r="N100" s="260" t="e">
        <f>ROUND(C100*(G100+M100),2)</f>
        <v>#REF!</v>
      </c>
      <c r="O100" s="300" t="e">
        <f>N100/C100</f>
        <v>#REF!</v>
      </c>
      <c r="P100" s="221"/>
      <c r="Q100" s="221"/>
      <c r="R100" s="221"/>
      <c r="S100" s="221"/>
      <c r="T100" s="221"/>
      <c r="U100" s="221"/>
      <c r="V100" s="221"/>
      <c r="W100" s="221"/>
      <c r="X100" s="221"/>
      <c r="Y100" s="221"/>
      <c r="Z100" s="221"/>
      <c r="AA100" s="221"/>
      <c r="AB100" s="221"/>
      <c r="AC100" s="221"/>
      <c r="AD100" s="221"/>
      <c r="AE100" s="221"/>
      <c r="AF100" s="221"/>
      <c r="AG100" s="221"/>
      <c r="AH100" s="221"/>
      <c r="AI100" s="221"/>
      <c r="AJ100" s="221"/>
      <c r="AK100" s="221"/>
      <c r="AL100" s="221"/>
      <c r="AM100" s="221"/>
      <c r="AN100" s="221"/>
      <c r="AO100" s="221"/>
      <c r="AP100" s="221"/>
      <c r="AQ100" s="221"/>
      <c r="AR100" s="221"/>
      <c r="AS100" s="221"/>
      <c r="AT100" s="221"/>
      <c r="AU100" s="221"/>
      <c r="AV100" s="221"/>
      <c r="AW100" s="221"/>
      <c r="AX100" s="221"/>
      <c r="AY100" s="221"/>
      <c r="AZ100" s="221"/>
      <c r="BA100" s="221"/>
      <c r="BB100" s="221"/>
      <c r="BC100" s="221"/>
      <c r="BD100" s="221"/>
      <c r="BE100" s="221"/>
      <c r="BF100" s="221"/>
      <c r="BG100" s="221"/>
      <c r="BH100" s="221"/>
      <c r="BI100" s="221"/>
      <c r="BJ100" s="221"/>
      <c r="BK100" s="221"/>
      <c r="BL100" s="221"/>
      <c r="BM100" s="221"/>
      <c r="BN100" s="221"/>
      <c r="BO100" s="221"/>
      <c r="BP100" s="221"/>
      <c r="BQ100" s="221"/>
      <c r="BR100" s="221"/>
      <c r="BS100" s="221"/>
      <c r="BT100" s="221"/>
      <c r="BU100" s="221"/>
      <c r="BV100" s="221"/>
      <c r="BW100" s="221"/>
      <c r="BX100" s="221"/>
      <c r="BY100" s="221"/>
      <c r="BZ100" s="221"/>
      <c r="CA100" s="221"/>
      <c r="CB100" s="221"/>
      <c r="CC100" s="221"/>
      <c r="CD100" s="221"/>
      <c r="CE100" s="221"/>
      <c r="CF100" s="221"/>
      <c r="CG100" s="221"/>
      <c r="CH100" s="221"/>
      <c r="CI100" s="221"/>
      <c r="CJ100" s="221"/>
      <c r="CK100" s="221"/>
      <c r="CL100" s="221"/>
      <c r="CM100" s="221"/>
      <c r="CN100" s="221"/>
      <c r="CO100" s="221"/>
      <c r="CP100" s="221"/>
      <c r="CQ100" s="221"/>
      <c r="CR100" s="221"/>
      <c r="CS100" s="221"/>
      <c r="CT100" s="221"/>
      <c r="CU100" s="221"/>
      <c r="CV100" s="221"/>
      <c r="CW100" s="221"/>
      <c r="CX100" s="221"/>
      <c r="CY100" s="221"/>
      <c r="CZ100" s="221"/>
      <c r="DA100" s="221"/>
      <c r="DB100" s="221"/>
      <c r="DC100" s="221"/>
      <c r="DD100" s="221"/>
      <c r="DE100" s="221"/>
      <c r="DF100" s="221"/>
      <c r="DG100" s="221"/>
      <c r="DH100" s="221"/>
      <c r="DI100" s="221"/>
      <c r="DJ100" s="221"/>
      <c r="DK100" s="221"/>
      <c r="DL100" s="221"/>
      <c r="DM100" s="221"/>
      <c r="DN100" s="221"/>
      <c r="DO100" s="221"/>
      <c r="DP100" s="221"/>
      <c r="DQ100" s="221"/>
      <c r="DR100" s="221"/>
      <c r="DS100" s="221"/>
      <c r="DT100" s="221"/>
      <c r="DU100" s="221"/>
      <c r="DV100" s="221"/>
      <c r="DW100" s="221"/>
      <c r="DX100" s="221"/>
      <c r="DY100" s="221"/>
      <c r="DZ100" s="221"/>
      <c r="EA100" s="221"/>
      <c r="EB100" s="221"/>
      <c r="EC100" s="221"/>
      <c r="ED100" s="221"/>
      <c r="EE100" s="221"/>
      <c r="EF100" s="221"/>
      <c r="EG100" s="221"/>
      <c r="EH100" s="221"/>
      <c r="EI100" s="221"/>
      <c r="EJ100" s="221"/>
      <c r="EK100" s="221"/>
      <c r="EL100" s="221"/>
      <c r="EM100" s="221"/>
      <c r="EN100" s="221"/>
      <c r="EO100" s="221"/>
      <c r="EP100" s="221"/>
      <c r="EQ100" s="221"/>
      <c r="ER100" s="221"/>
      <c r="ES100" s="221"/>
      <c r="ET100" s="221"/>
      <c r="EU100" s="221"/>
      <c r="EV100" s="221"/>
      <c r="EW100" s="221"/>
      <c r="EX100" s="221"/>
      <c r="EY100" s="221"/>
      <c r="EZ100" s="221"/>
      <c r="FA100" s="221"/>
      <c r="FB100" s="221"/>
      <c r="FC100" s="221"/>
      <c r="FD100" s="221"/>
      <c r="FE100" s="221"/>
      <c r="FF100" s="221"/>
      <c r="FG100" s="221"/>
      <c r="FH100" s="221"/>
      <c r="FI100" s="221"/>
      <c r="FJ100" s="221"/>
      <c r="FK100" s="221"/>
      <c r="FL100" s="221"/>
      <c r="FM100" s="221"/>
      <c r="FN100" s="221"/>
      <c r="FO100" s="221"/>
      <c r="FP100" s="221"/>
      <c r="FQ100" s="221"/>
      <c r="FR100" s="221"/>
      <c r="FS100" s="221"/>
      <c r="FT100" s="221"/>
      <c r="FU100" s="221"/>
      <c r="FV100" s="221"/>
      <c r="FW100" s="221"/>
      <c r="FX100" s="221"/>
      <c r="FY100" s="221"/>
      <c r="FZ100" s="221"/>
      <c r="GA100" s="221"/>
      <c r="GB100" s="221"/>
      <c r="GC100" s="221"/>
      <c r="GD100" s="221"/>
      <c r="GE100" s="221"/>
      <c r="GF100" s="221"/>
      <c r="GG100" s="221"/>
      <c r="GH100" s="221"/>
      <c r="GI100" s="221"/>
      <c r="GJ100" s="221"/>
    </row>
    <row r="101" spans="1:192" s="222" customFormat="1" x14ac:dyDescent="0.4">
      <c r="A101" s="308" t="s">
        <v>62</v>
      </c>
      <c r="B101" s="309" t="e">
        <f>#REF!</f>
        <v>#REF!</v>
      </c>
      <c r="C101" s="408" t="e">
        <f>#REF!</f>
        <v>#REF!</v>
      </c>
      <c r="D101" s="408" t="e">
        <f>#REF!</f>
        <v>#REF!</v>
      </c>
      <c r="E101" s="260" t="e">
        <f>#REF!</f>
        <v>#REF!</v>
      </c>
      <c r="F101" s="260" t="e">
        <f>#REF!</f>
        <v>#REF!</v>
      </c>
      <c r="G101" s="260" t="e">
        <f>E101+F101</f>
        <v>#REF!</v>
      </c>
      <c r="H101" s="259">
        <v>12</v>
      </c>
      <c r="I101" s="260">
        <v>8</v>
      </c>
      <c r="J101" s="259">
        <f>H101+I101</f>
        <v>20</v>
      </c>
      <c r="K101" s="260" t="e">
        <f>J101%*G101</f>
        <v>#REF!</v>
      </c>
      <c r="L101" s="260" t="e">
        <f>5%*((G101)+(K101))</f>
        <v>#REF!</v>
      </c>
      <c r="M101" s="260" t="e">
        <f>ROUND((K101+L101),2)</f>
        <v>#REF!</v>
      </c>
      <c r="N101" s="260" t="e">
        <f>ROUND(C101*(G101+M101),2)</f>
        <v>#REF!</v>
      </c>
      <c r="O101" s="300" t="e">
        <f>N101/C101</f>
        <v>#REF!</v>
      </c>
      <c r="P101" s="221"/>
      <c r="Q101" s="221"/>
      <c r="R101" s="221"/>
      <c r="S101" s="221"/>
      <c r="T101" s="221"/>
      <c r="U101" s="221"/>
      <c r="V101" s="221"/>
      <c r="W101" s="221"/>
      <c r="X101" s="221"/>
      <c r="Y101" s="221"/>
      <c r="Z101" s="221"/>
      <c r="AA101" s="221"/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1"/>
      <c r="AL101" s="221"/>
      <c r="AM101" s="221"/>
      <c r="AN101" s="221"/>
      <c r="AO101" s="221"/>
      <c r="AP101" s="221"/>
      <c r="AQ101" s="221"/>
      <c r="AR101" s="221"/>
      <c r="AS101" s="221"/>
      <c r="AT101" s="221"/>
      <c r="AU101" s="221"/>
      <c r="AV101" s="221"/>
      <c r="AW101" s="221"/>
      <c r="AX101" s="221"/>
      <c r="AY101" s="221"/>
      <c r="AZ101" s="221"/>
      <c r="BA101" s="221"/>
      <c r="BB101" s="221"/>
      <c r="BC101" s="221"/>
      <c r="BD101" s="221"/>
      <c r="BE101" s="221"/>
      <c r="BF101" s="221"/>
      <c r="BG101" s="221"/>
      <c r="BH101" s="221"/>
      <c r="BI101" s="221"/>
      <c r="BJ101" s="221"/>
      <c r="BK101" s="221"/>
      <c r="BL101" s="221"/>
      <c r="BM101" s="221"/>
      <c r="BN101" s="221"/>
      <c r="BO101" s="221"/>
      <c r="BP101" s="221"/>
      <c r="BQ101" s="221"/>
      <c r="BR101" s="221"/>
      <c r="BS101" s="221"/>
      <c r="BT101" s="221"/>
      <c r="BU101" s="221"/>
      <c r="BV101" s="221"/>
      <c r="BW101" s="221"/>
      <c r="BX101" s="221"/>
      <c r="BY101" s="221"/>
      <c r="BZ101" s="221"/>
      <c r="CA101" s="221"/>
      <c r="CB101" s="221"/>
      <c r="CC101" s="221"/>
      <c r="CD101" s="221"/>
      <c r="CE101" s="221"/>
      <c r="CF101" s="221"/>
      <c r="CG101" s="221"/>
      <c r="CH101" s="221"/>
      <c r="CI101" s="221"/>
      <c r="CJ101" s="221"/>
      <c r="CK101" s="221"/>
      <c r="CL101" s="221"/>
      <c r="CM101" s="221"/>
      <c r="CN101" s="221"/>
      <c r="CO101" s="221"/>
      <c r="CP101" s="221"/>
      <c r="CQ101" s="221"/>
      <c r="CR101" s="221"/>
      <c r="CS101" s="221"/>
      <c r="CT101" s="221"/>
      <c r="CU101" s="221"/>
      <c r="CV101" s="221"/>
      <c r="CW101" s="221"/>
      <c r="CX101" s="221"/>
      <c r="CY101" s="221"/>
      <c r="CZ101" s="221"/>
      <c r="DA101" s="221"/>
      <c r="DB101" s="221"/>
      <c r="DC101" s="221"/>
      <c r="DD101" s="221"/>
      <c r="DE101" s="221"/>
      <c r="DF101" s="221"/>
      <c r="DG101" s="221"/>
      <c r="DH101" s="221"/>
      <c r="DI101" s="221"/>
      <c r="DJ101" s="221"/>
      <c r="DK101" s="221"/>
      <c r="DL101" s="221"/>
      <c r="DM101" s="221"/>
      <c r="DN101" s="221"/>
      <c r="DO101" s="221"/>
      <c r="DP101" s="221"/>
      <c r="DQ101" s="221"/>
      <c r="DR101" s="221"/>
      <c r="DS101" s="221"/>
      <c r="DT101" s="221"/>
      <c r="DU101" s="221"/>
      <c r="DV101" s="221"/>
      <c r="DW101" s="221"/>
      <c r="DX101" s="221"/>
      <c r="DY101" s="221"/>
      <c r="DZ101" s="221"/>
      <c r="EA101" s="221"/>
      <c r="EB101" s="221"/>
      <c r="EC101" s="221"/>
      <c r="ED101" s="221"/>
      <c r="EE101" s="221"/>
      <c r="EF101" s="221"/>
      <c r="EG101" s="221"/>
      <c r="EH101" s="221"/>
      <c r="EI101" s="221"/>
      <c r="EJ101" s="221"/>
      <c r="EK101" s="221"/>
      <c r="EL101" s="221"/>
      <c r="EM101" s="221"/>
      <c r="EN101" s="221"/>
      <c r="EO101" s="221"/>
      <c r="EP101" s="221"/>
      <c r="EQ101" s="221"/>
      <c r="ER101" s="221"/>
      <c r="ES101" s="221"/>
      <c r="ET101" s="221"/>
      <c r="EU101" s="221"/>
      <c r="EV101" s="221"/>
      <c r="EW101" s="221"/>
      <c r="EX101" s="221"/>
      <c r="EY101" s="221"/>
      <c r="EZ101" s="221"/>
      <c r="FA101" s="221"/>
      <c r="FB101" s="221"/>
      <c r="FC101" s="221"/>
      <c r="FD101" s="221"/>
      <c r="FE101" s="221"/>
      <c r="FF101" s="221"/>
      <c r="FG101" s="221"/>
      <c r="FH101" s="221"/>
      <c r="FI101" s="221"/>
      <c r="FJ101" s="221"/>
      <c r="FK101" s="221"/>
      <c r="FL101" s="221"/>
      <c r="FM101" s="221"/>
      <c r="FN101" s="221"/>
      <c r="FO101" s="221"/>
      <c r="FP101" s="221"/>
      <c r="FQ101" s="221"/>
      <c r="FR101" s="221"/>
      <c r="FS101" s="221"/>
      <c r="FT101" s="221"/>
      <c r="FU101" s="221"/>
      <c r="FV101" s="221"/>
      <c r="FW101" s="221"/>
      <c r="FX101" s="221"/>
      <c r="FY101" s="221"/>
      <c r="FZ101" s="221"/>
      <c r="GA101" s="221"/>
      <c r="GB101" s="221"/>
      <c r="GC101" s="221"/>
      <c r="GD101" s="221"/>
      <c r="GE101" s="221"/>
      <c r="GF101" s="221"/>
      <c r="GG101" s="221"/>
      <c r="GH101" s="221"/>
      <c r="GI101" s="221"/>
      <c r="GJ101" s="221"/>
    </row>
    <row r="102" spans="1:192" s="222" customFormat="1" x14ac:dyDescent="0.4">
      <c r="A102" s="308"/>
      <c r="B102" s="309"/>
      <c r="C102" s="408"/>
      <c r="D102" s="408"/>
      <c r="E102" s="260"/>
      <c r="F102" s="260"/>
      <c r="G102" s="260"/>
      <c r="H102" s="259"/>
      <c r="I102" s="260"/>
      <c r="J102" s="259"/>
      <c r="K102" s="260"/>
      <c r="L102" s="260"/>
      <c r="M102" s="260"/>
      <c r="N102" s="260"/>
      <c r="O102" s="300"/>
      <c r="P102" s="221"/>
      <c r="Q102" s="221"/>
      <c r="R102" s="221"/>
      <c r="S102" s="221"/>
      <c r="T102" s="221"/>
      <c r="U102" s="221"/>
      <c r="V102" s="221"/>
      <c r="W102" s="221"/>
      <c r="X102" s="221"/>
      <c r="Y102" s="221"/>
      <c r="Z102" s="221"/>
      <c r="AA102" s="221"/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1"/>
      <c r="AL102" s="221"/>
      <c r="AM102" s="221"/>
      <c r="AN102" s="221"/>
      <c r="AO102" s="221"/>
      <c r="AP102" s="221"/>
      <c r="AQ102" s="221"/>
      <c r="AR102" s="221"/>
      <c r="AS102" s="221"/>
      <c r="AT102" s="221"/>
      <c r="AU102" s="221"/>
      <c r="AV102" s="221"/>
      <c r="AW102" s="221"/>
      <c r="AX102" s="221"/>
      <c r="AY102" s="221"/>
      <c r="AZ102" s="221"/>
      <c r="BA102" s="221"/>
      <c r="BB102" s="221"/>
      <c r="BC102" s="221"/>
      <c r="BD102" s="221"/>
      <c r="BE102" s="221"/>
      <c r="BF102" s="221"/>
      <c r="BG102" s="221"/>
      <c r="BH102" s="221"/>
      <c r="BI102" s="221"/>
      <c r="BJ102" s="221"/>
      <c r="BK102" s="221"/>
      <c r="BL102" s="221"/>
      <c r="BM102" s="221"/>
      <c r="BN102" s="221"/>
      <c r="BO102" s="221"/>
      <c r="BP102" s="221"/>
      <c r="BQ102" s="221"/>
      <c r="BR102" s="221"/>
      <c r="BS102" s="221"/>
      <c r="BT102" s="221"/>
      <c r="BU102" s="221"/>
      <c r="BV102" s="221"/>
      <c r="BW102" s="221"/>
      <c r="BX102" s="221"/>
      <c r="BY102" s="221"/>
      <c r="BZ102" s="221"/>
      <c r="CA102" s="221"/>
      <c r="CB102" s="221"/>
      <c r="CC102" s="221"/>
      <c r="CD102" s="221"/>
      <c r="CE102" s="221"/>
      <c r="CF102" s="221"/>
      <c r="CG102" s="221"/>
      <c r="CH102" s="221"/>
      <c r="CI102" s="221"/>
      <c r="CJ102" s="221"/>
      <c r="CK102" s="221"/>
      <c r="CL102" s="221"/>
      <c r="CM102" s="221"/>
      <c r="CN102" s="221"/>
      <c r="CO102" s="221"/>
      <c r="CP102" s="221"/>
      <c r="CQ102" s="221"/>
      <c r="CR102" s="221"/>
      <c r="CS102" s="221"/>
      <c r="CT102" s="221"/>
      <c r="CU102" s="221"/>
      <c r="CV102" s="221"/>
      <c r="CW102" s="221"/>
      <c r="CX102" s="221"/>
      <c r="CY102" s="221"/>
      <c r="CZ102" s="221"/>
      <c r="DA102" s="221"/>
      <c r="DB102" s="221"/>
      <c r="DC102" s="221"/>
      <c r="DD102" s="221"/>
      <c r="DE102" s="221"/>
      <c r="DF102" s="221"/>
      <c r="DG102" s="221"/>
      <c r="DH102" s="221"/>
      <c r="DI102" s="221"/>
      <c r="DJ102" s="221"/>
      <c r="DK102" s="221"/>
      <c r="DL102" s="221"/>
      <c r="DM102" s="221"/>
      <c r="DN102" s="221"/>
      <c r="DO102" s="221"/>
      <c r="DP102" s="221"/>
      <c r="DQ102" s="221"/>
      <c r="DR102" s="221"/>
      <c r="DS102" s="221"/>
      <c r="DT102" s="221"/>
      <c r="DU102" s="221"/>
      <c r="DV102" s="221"/>
      <c r="DW102" s="221"/>
      <c r="DX102" s="221"/>
      <c r="DY102" s="221"/>
      <c r="DZ102" s="221"/>
      <c r="EA102" s="221"/>
      <c r="EB102" s="221"/>
      <c r="EC102" s="221"/>
      <c r="ED102" s="221"/>
      <c r="EE102" s="221"/>
      <c r="EF102" s="221"/>
      <c r="EG102" s="221"/>
      <c r="EH102" s="221"/>
      <c r="EI102" s="221"/>
      <c r="EJ102" s="221"/>
      <c r="EK102" s="221"/>
      <c r="EL102" s="221"/>
      <c r="EM102" s="221"/>
      <c r="EN102" s="221"/>
      <c r="EO102" s="221"/>
      <c r="EP102" s="221"/>
      <c r="EQ102" s="221"/>
      <c r="ER102" s="221"/>
      <c r="ES102" s="221"/>
      <c r="ET102" s="221"/>
      <c r="EU102" s="221"/>
      <c r="EV102" s="221"/>
      <c r="EW102" s="221"/>
      <c r="EX102" s="221"/>
      <c r="EY102" s="221"/>
      <c r="EZ102" s="221"/>
      <c r="FA102" s="221"/>
      <c r="FB102" s="221"/>
      <c r="FC102" s="221"/>
      <c r="FD102" s="221"/>
      <c r="FE102" s="221"/>
      <c r="FF102" s="221"/>
      <c r="FG102" s="221"/>
      <c r="FH102" s="221"/>
      <c r="FI102" s="221"/>
      <c r="FJ102" s="221"/>
      <c r="FK102" s="221"/>
      <c r="FL102" s="221"/>
      <c r="FM102" s="221"/>
      <c r="FN102" s="221"/>
      <c r="FO102" s="221"/>
      <c r="FP102" s="221"/>
      <c r="FQ102" s="221"/>
      <c r="FR102" s="221"/>
      <c r="FS102" s="221"/>
      <c r="FT102" s="221"/>
      <c r="FU102" s="221"/>
      <c r="FV102" s="221"/>
      <c r="FW102" s="221"/>
      <c r="FX102" s="221"/>
      <c r="FY102" s="221"/>
      <c r="FZ102" s="221"/>
      <c r="GA102" s="221"/>
      <c r="GB102" s="221"/>
      <c r="GC102" s="221"/>
      <c r="GD102" s="221"/>
      <c r="GE102" s="221"/>
      <c r="GF102" s="221"/>
      <c r="GG102" s="221"/>
      <c r="GH102" s="221"/>
      <c r="GI102" s="221"/>
      <c r="GJ102" s="221"/>
    </row>
    <row r="103" spans="1:192" s="222" customFormat="1" x14ac:dyDescent="0.4">
      <c r="A103" s="285">
        <v>4.9000000000000004</v>
      </c>
      <c r="B103" s="286" t="e">
        <f>'BLANK BOQ'!#REF!</f>
        <v>#REF!</v>
      </c>
      <c r="C103" s="327"/>
      <c r="D103" s="257"/>
      <c r="E103" s="260"/>
      <c r="F103" s="305"/>
      <c r="G103" s="287"/>
      <c r="H103" s="306"/>
      <c r="I103" s="266"/>
      <c r="J103" s="266"/>
      <c r="K103" s="266"/>
      <c r="L103" s="266"/>
      <c r="M103" s="266"/>
      <c r="N103" s="288"/>
      <c r="O103" s="299"/>
      <c r="P103" s="221"/>
      <c r="Q103" s="221"/>
      <c r="R103" s="221"/>
      <c r="S103" s="221"/>
      <c r="T103" s="221"/>
      <c r="U103" s="221"/>
      <c r="V103" s="221"/>
      <c r="W103" s="221"/>
      <c r="X103" s="221"/>
      <c r="Y103" s="221"/>
      <c r="Z103" s="221"/>
      <c r="AA103" s="221"/>
      <c r="AB103" s="221"/>
      <c r="AC103" s="221"/>
      <c r="AD103" s="221"/>
      <c r="AE103" s="221"/>
      <c r="AF103" s="221"/>
      <c r="AG103" s="221"/>
      <c r="AH103" s="221"/>
      <c r="AI103" s="221"/>
      <c r="AJ103" s="221"/>
      <c r="AK103" s="221"/>
      <c r="AL103" s="221"/>
      <c r="AM103" s="221"/>
      <c r="AN103" s="221"/>
      <c r="AO103" s="221"/>
      <c r="AP103" s="221"/>
      <c r="AQ103" s="221"/>
      <c r="AR103" s="221"/>
      <c r="AS103" s="221"/>
      <c r="AT103" s="221"/>
      <c r="AU103" s="221"/>
      <c r="AV103" s="221"/>
      <c r="AW103" s="221"/>
      <c r="AX103" s="221"/>
      <c r="AY103" s="221"/>
      <c r="AZ103" s="221"/>
      <c r="BA103" s="221"/>
      <c r="BB103" s="221"/>
      <c r="BC103" s="221"/>
      <c r="BD103" s="221"/>
      <c r="BE103" s="221"/>
      <c r="BF103" s="221"/>
      <c r="BG103" s="221"/>
      <c r="BH103" s="221"/>
      <c r="BI103" s="221"/>
      <c r="BJ103" s="221"/>
      <c r="BK103" s="221"/>
      <c r="BL103" s="221"/>
      <c r="BM103" s="221"/>
      <c r="BN103" s="221"/>
      <c r="BO103" s="221"/>
      <c r="BP103" s="221"/>
      <c r="BQ103" s="221"/>
      <c r="BR103" s="221"/>
      <c r="BS103" s="221"/>
      <c r="BT103" s="221"/>
      <c r="BU103" s="221"/>
      <c r="BV103" s="221"/>
      <c r="BW103" s="221"/>
      <c r="BX103" s="221"/>
      <c r="BY103" s="221"/>
      <c r="BZ103" s="221"/>
      <c r="CA103" s="221"/>
      <c r="CB103" s="221"/>
      <c r="CC103" s="221"/>
      <c r="CD103" s="221"/>
      <c r="CE103" s="221"/>
      <c r="CF103" s="221"/>
      <c r="CG103" s="221"/>
      <c r="CH103" s="221"/>
      <c r="CI103" s="221"/>
      <c r="CJ103" s="221"/>
      <c r="CK103" s="221"/>
      <c r="CL103" s="221"/>
      <c r="CM103" s="221"/>
      <c r="CN103" s="221"/>
      <c r="CO103" s="221"/>
      <c r="CP103" s="221"/>
      <c r="CQ103" s="221"/>
      <c r="CR103" s="221"/>
      <c r="CS103" s="221"/>
      <c r="CT103" s="221"/>
      <c r="CU103" s="221"/>
      <c r="CV103" s="221"/>
      <c r="CW103" s="221"/>
      <c r="CX103" s="221"/>
      <c r="CY103" s="221"/>
      <c r="CZ103" s="221"/>
      <c r="DA103" s="221"/>
      <c r="DB103" s="221"/>
      <c r="DC103" s="221"/>
      <c r="DD103" s="221"/>
      <c r="DE103" s="221"/>
      <c r="DF103" s="221"/>
      <c r="DG103" s="221"/>
      <c r="DH103" s="221"/>
      <c r="DI103" s="221"/>
      <c r="DJ103" s="221"/>
      <c r="DK103" s="221"/>
      <c r="DL103" s="221"/>
      <c r="DM103" s="221"/>
      <c r="DN103" s="221"/>
      <c r="DO103" s="221"/>
      <c r="DP103" s="221"/>
      <c r="DQ103" s="221"/>
      <c r="DR103" s="221"/>
      <c r="DS103" s="221"/>
      <c r="DT103" s="221"/>
      <c r="DU103" s="221"/>
      <c r="DV103" s="221"/>
      <c r="DW103" s="221"/>
      <c r="DX103" s="221"/>
      <c r="DY103" s="221"/>
      <c r="DZ103" s="221"/>
      <c r="EA103" s="221"/>
      <c r="EB103" s="221"/>
      <c r="EC103" s="221"/>
      <c r="ED103" s="221"/>
      <c r="EE103" s="221"/>
      <c r="EF103" s="221"/>
      <c r="EG103" s="221"/>
      <c r="EH103" s="221"/>
      <c r="EI103" s="221"/>
      <c r="EJ103" s="221"/>
      <c r="EK103" s="221"/>
      <c r="EL103" s="221"/>
      <c r="EM103" s="221"/>
      <c r="EN103" s="221"/>
      <c r="EO103" s="221"/>
      <c r="EP103" s="221"/>
      <c r="EQ103" s="221"/>
      <c r="ER103" s="221"/>
      <c r="ES103" s="221"/>
      <c r="ET103" s="221"/>
      <c r="EU103" s="221"/>
      <c r="EV103" s="221"/>
      <c r="EW103" s="221"/>
      <c r="EX103" s="221"/>
      <c r="EY103" s="221"/>
      <c r="EZ103" s="221"/>
      <c r="FA103" s="221"/>
      <c r="FB103" s="221"/>
      <c r="FC103" s="221"/>
      <c r="FD103" s="221"/>
      <c r="FE103" s="221"/>
      <c r="FF103" s="221"/>
      <c r="FG103" s="221"/>
      <c r="FH103" s="221"/>
      <c r="FI103" s="221"/>
      <c r="FJ103" s="221"/>
      <c r="FK103" s="221"/>
      <c r="FL103" s="221"/>
      <c r="FM103" s="221"/>
      <c r="FN103" s="221"/>
      <c r="FO103" s="221"/>
      <c r="FP103" s="221"/>
      <c r="FQ103" s="221"/>
      <c r="FR103" s="221"/>
      <c r="FS103" s="221"/>
      <c r="FT103" s="221"/>
      <c r="FU103" s="221"/>
      <c r="FV103" s="221"/>
      <c r="FW103" s="221"/>
      <c r="FX103" s="221"/>
      <c r="FY103" s="221"/>
      <c r="FZ103" s="221"/>
      <c r="GA103" s="221"/>
      <c r="GB103" s="221"/>
      <c r="GC103" s="221"/>
      <c r="GD103" s="221"/>
      <c r="GE103" s="221"/>
      <c r="GF103" s="221"/>
      <c r="GG103" s="221"/>
      <c r="GH103" s="221"/>
      <c r="GI103" s="221"/>
      <c r="GJ103" s="221"/>
    </row>
    <row r="104" spans="1:192" s="222" customFormat="1" x14ac:dyDescent="0.4">
      <c r="A104" s="308" t="s">
        <v>681</v>
      </c>
      <c r="B104" s="309" t="e">
        <f>#REF!</f>
        <v>#REF!</v>
      </c>
      <c r="C104" s="408" t="e">
        <f>#REF!</f>
        <v>#REF!</v>
      </c>
      <c r="D104" s="408" t="e">
        <f>#REF!</f>
        <v>#REF!</v>
      </c>
      <c r="E104" s="260" t="e">
        <f>#REF!</f>
        <v>#REF!</v>
      </c>
      <c r="F104" s="260" t="e">
        <f>#REF!</f>
        <v>#REF!</v>
      </c>
      <c r="G104" s="260" t="e">
        <f>E104+F104</f>
        <v>#REF!</v>
      </c>
      <c r="H104" s="259">
        <v>12</v>
      </c>
      <c r="I104" s="260">
        <v>8</v>
      </c>
      <c r="J104" s="259">
        <f>H104+I104</f>
        <v>20</v>
      </c>
      <c r="K104" s="260" t="e">
        <f>J104%*G104</f>
        <v>#REF!</v>
      </c>
      <c r="L104" s="260" t="e">
        <f>5%*((G104)+(K104))</f>
        <v>#REF!</v>
      </c>
      <c r="M104" s="260" t="e">
        <f>ROUND((K104+L104),2)</f>
        <v>#REF!</v>
      </c>
      <c r="N104" s="260" t="e">
        <f>ROUND(C104*(G104+M104),2)</f>
        <v>#REF!</v>
      </c>
      <c r="O104" s="300" t="e">
        <f>N104/C104</f>
        <v>#REF!</v>
      </c>
      <c r="P104" s="221"/>
      <c r="Q104" s="221"/>
      <c r="R104" s="221"/>
      <c r="S104" s="221"/>
      <c r="T104" s="221"/>
      <c r="U104" s="221"/>
      <c r="V104" s="221"/>
      <c r="W104" s="221"/>
      <c r="X104" s="221"/>
      <c r="Y104" s="221"/>
      <c r="Z104" s="221"/>
      <c r="AA104" s="221"/>
      <c r="AB104" s="221"/>
      <c r="AC104" s="221"/>
      <c r="AD104" s="221"/>
      <c r="AE104" s="221"/>
      <c r="AF104" s="221"/>
      <c r="AG104" s="221"/>
      <c r="AH104" s="221"/>
      <c r="AI104" s="221"/>
      <c r="AJ104" s="221"/>
      <c r="AK104" s="221"/>
      <c r="AL104" s="221"/>
      <c r="AM104" s="221"/>
      <c r="AN104" s="221"/>
      <c r="AO104" s="221"/>
      <c r="AP104" s="221"/>
      <c r="AQ104" s="221"/>
      <c r="AR104" s="221"/>
      <c r="AS104" s="221"/>
      <c r="AT104" s="221"/>
      <c r="AU104" s="221"/>
      <c r="AV104" s="221"/>
      <c r="AW104" s="221"/>
      <c r="AX104" s="221"/>
      <c r="AY104" s="221"/>
      <c r="AZ104" s="221"/>
      <c r="BA104" s="221"/>
      <c r="BB104" s="221"/>
      <c r="BC104" s="221"/>
      <c r="BD104" s="221"/>
      <c r="BE104" s="221"/>
      <c r="BF104" s="221"/>
      <c r="BG104" s="221"/>
      <c r="BH104" s="221"/>
      <c r="BI104" s="221"/>
      <c r="BJ104" s="221"/>
      <c r="BK104" s="221"/>
      <c r="BL104" s="221"/>
      <c r="BM104" s="221"/>
      <c r="BN104" s="221"/>
      <c r="BO104" s="221"/>
      <c r="BP104" s="221"/>
      <c r="BQ104" s="221"/>
      <c r="BR104" s="221"/>
      <c r="BS104" s="221"/>
      <c r="BT104" s="221"/>
      <c r="BU104" s="221"/>
      <c r="BV104" s="221"/>
      <c r="BW104" s="221"/>
      <c r="BX104" s="221"/>
      <c r="BY104" s="221"/>
      <c r="BZ104" s="221"/>
      <c r="CA104" s="221"/>
      <c r="CB104" s="221"/>
      <c r="CC104" s="221"/>
      <c r="CD104" s="221"/>
      <c r="CE104" s="221"/>
      <c r="CF104" s="221"/>
      <c r="CG104" s="221"/>
      <c r="CH104" s="221"/>
      <c r="CI104" s="221"/>
      <c r="CJ104" s="221"/>
      <c r="CK104" s="221"/>
      <c r="CL104" s="221"/>
      <c r="CM104" s="221"/>
      <c r="CN104" s="221"/>
      <c r="CO104" s="221"/>
      <c r="CP104" s="221"/>
      <c r="CQ104" s="221"/>
      <c r="CR104" s="221"/>
      <c r="CS104" s="221"/>
      <c r="CT104" s="221"/>
      <c r="CU104" s="221"/>
      <c r="CV104" s="221"/>
      <c r="CW104" s="221"/>
      <c r="CX104" s="221"/>
      <c r="CY104" s="221"/>
      <c r="CZ104" s="221"/>
      <c r="DA104" s="221"/>
      <c r="DB104" s="221"/>
      <c r="DC104" s="221"/>
      <c r="DD104" s="221"/>
      <c r="DE104" s="221"/>
      <c r="DF104" s="221"/>
      <c r="DG104" s="221"/>
      <c r="DH104" s="221"/>
      <c r="DI104" s="221"/>
      <c r="DJ104" s="221"/>
      <c r="DK104" s="221"/>
      <c r="DL104" s="221"/>
      <c r="DM104" s="221"/>
      <c r="DN104" s="221"/>
      <c r="DO104" s="221"/>
      <c r="DP104" s="221"/>
      <c r="DQ104" s="221"/>
      <c r="DR104" s="221"/>
      <c r="DS104" s="221"/>
      <c r="DT104" s="221"/>
      <c r="DU104" s="221"/>
      <c r="DV104" s="221"/>
      <c r="DW104" s="221"/>
      <c r="DX104" s="221"/>
      <c r="DY104" s="221"/>
      <c r="DZ104" s="221"/>
      <c r="EA104" s="221"/>
      <c r="EB104" s="221"/>
      <c r="EC104" s="221"/>
      <c r="ED104" s="221"/>
      <c r="EE104" s="221"/>
      <c r="EF104" s="221"/>
      <c r="EG104" s="221"/>
      <c r="EH104" s="221"/>
      <c r="EI104" s="221"/>
      <c r="EJ104" s="221"/>
      <c r="EK104" s="221"/>
      <c r="EL104" s="221"/>
      <c r="EM104" s="221"/>
      <c r="EN104" s="221"/>
      <c r="EO104" s="221"/>
      <c r="EP104" s="221"/>
      <c r="EQ104" s="221"/>
      <c r="ER104" s="221"/>
      <c r="ES104" s="221"/>
      <c r="ET104" s="221"/>
      <c r="EU104" s="221"/>
      <c r="EV104" s="221"/>
      <c r="EW104" s="221"/>
      <c r="EX104" s="221"/>
      <c r="EY104" s="221"/>
      <c r="EZ104" s="221"/>
      <c r="FA104" s="221"/>
      <c r="FB104" s="221"/>
      <c r="FC104" s="221"/>
      <c r="FD104" s="221"/>
      <c r="FE104" s="221"/>
      <c r="FF104" s="221"/>
      <c r="FG104" s="221"/>
      <c r="FH104" s="221"/>
      <c r="FI104" s="221"/>
      <c r="FJ104" s="221"/>
      <c r="FK104" s="221"/>
      <c r="FL104" s="221"/>
      <c r="FM104" s="221"/>
      <c r="FN104" s="221"/>
      <c r="FO104" s="221"/>
      <c r="FP104" s="221"/>
      <c r="FQ104" s="221"/>
      <c r="FR104" s="221"/>
      <c r="FS104" s="221"/>
      <c r="FT104" s="221"/>
      <c r="FU104" s="221"/>
      <c r="FV104" s="221"/>
      <c r="FW104" s="221"/>
      <c r="FX104" s="221"/>
      <c r="FY104" s="221"/>
      <c r="FZ104" s="221"/>
      <c r="GA104" s="221"/>
      <c r="GB104" s="221"/>
      <c r="GC104" s="221"/>
      <c r="GD104" s="221"/>
      <c r="GE104" s="221"/>
      <c r="GF104" s="221"/>
      <c r="GG104" s="221"/>
      <c r="GH104" s="221"/>
      <c r="GI104" s="221"/>
      <c r="GJ104" s="221"/>
    </row>
    <row r="105" spans="1:192" s="222" customFormat="1" x14ac:dyDescent="0.4">
      <c r="A105" s="308" t="s">
        <v>682</v>
      </c>
      <c r="B105" s="309" t="e">
        <f>#REF!</f>
        <v>#REF!</v>
      </c>
      <c r="C105" s="408" t="e">
        <f>#REF!</f>
        <v>#REF!</v>
      </c>
      <c r="D105" s="408" t="e">
        <f>#REF!</f>
        <v>#REF!</v>
      </c>
      <c r="E105" s="260" t="e">
        <f>#REF!</f>
        <v>#REF!</v>
      </c>
      <c r="F105" s="260" t="e">
        <f>#REF!</f>
        <v>#REF!</v>
      </c>
      <c r="G105" s="260" t="e">
        <f>E105+F105</f>
        <v>#REF!</v>
      </c>
      <c r="H105" s="259">
        <v>12</v>
      </c>
      <c r="I105" s="260">
        <v>8</v>
      </c>
      <c r="J105" s="259">
        <f>H105+I105</f>
        <v>20</v>
      </c>
      <c r="K105" s="260" t="e">
        <f>J105%*G105</f>
        <v>#REF!</v>
      </c>
      <c r="L105" s="260" t="e">
        <f>5%*((G105)+(K105))</f>
        <v>#REF!</v>
      </c>
      <c r="M105" s="260" t="e">
        <f>ROUND((K105+L105),2)</f>
        <v>#REF!</v>
      </c>
      <c r="N105" s="260" t="e">
        <f>ROUND(C105*(G105+M105),2)</f>
        <v>#REF!</v>
      </c>
      <c r="O105" s="300" t="e">
        <f>N105/C105</f>
        <v>#REF!</v>
      </c>
      <c r="P105" s="221"/>
      <c r="Q105" s="221"/>
      <c r="R105" s="221"/>
      <c r="S105" s="221"/>
      <c r="T105" s="221"/>
      <c r="U105" s="221"/>
      <c r="V105" s="221"/>
      <c r="W105" s="221"/>
      <c r="X105" s="221"/>
      <c r="Y105" s="221"/>
      <c r="Z105" s="221"/>
      <c r="AA105" s="221"/>
      <c r="AB105" s="221"/>
      <c r="AC105" s="221"/>
      <c r="AD105" s="221"/>
      <c r="AE105" s="221"/>
      <c r="AF105" s="221"/>
      <c r="AG105" s="221"/>
      <c r="AH105" s="221"/>
      <c r="AI105" s="221"/>
      <c r="AJ105" s="221"/>
      <c r="AK105" s="221"/>
      <c r="AL105" s="221"/>
      <c r="AM105" s="221"/>
      <c r="AN105" s="221"/>
      <c r="AO105" s="221"/>
      <c r="AP105" s="221"/>
      <c r="AQ105" s="221"/>
      <c r="AR105" s="221"/>
      <c r="AS105" s="221"/>
      <c r="AT105" s="221"/>
      <c r="AU105" s="221"/>
      <c r="AV105" s="221"/>
      <c r="AW105" s="221"/>
      <c r="AX105" s="221"/>
      <c r="AY105" s="221"/>
      <c r="AZ105" s="221"/>
      <c r="BA105" s="221"/>
      <c r="BB105" s="221"/>
      <c r="BC105" s="221"/>
      <c r="BD105" s="221"/>
      <c r="BE105" s="221"/>
      <c r="BF105" s="221"/>
      <c r="BG105" s="221"/>
      <c r="BH105" s="221"/>
      <c r="BI105" s="221"/>
      <c r="BJ105" s="221"/>
      <c r="BK105" s="221"/>
      <c r="BL105" s="221"/>
      <c r="BM105" s="221"/>
      <c r="BN105" s="221"/>
      <c r="BO105" s="221"/>
      <c r="BP105" s="221"/>
      <c r="BQ105" s="221"/>
      <c r="BR105" s="221"/>
      <c r="BS105" s="221"/>
      <c r="BT105" s="221"/>
      <c r="BU105" s="221"/>
      <c r="BV105" s="221"/>
      <c r="BW105" s="221"/>
      <c r="BX105" s="221"/>
      <c r="BY105" s="221"/>
      <c r="BZ105" s="221"/>
      <c r="CA105" s="221"/>
      <c r="CB105" s="221"/>
      <c r="CC105" s="221"/>
      <c r="CD105" s="221"/>
      <c r="CE105" s="221"/>
      <c r="CF105" s="221"/>
      <c r="CG105" s="221"/>
      <c r="CH105" s="221"/>
      <c r="CI105" s="221"/>
      <c r="CJ105" s="221"/>
      <c r="CK105" s="221"/>
      <c r="CL105" s="221"/>
      <c r="CM105" s="221"/>
      <c r="CN105" s="221"/>
      <c r="CO105" s="221"/>
      <c r="CP105" s="221"/>
      <c r="CQ105" s="221"/>
      <c r="CR105" s="221"/>
      <c r="CS105" s="221"/>
      <c r="CT105" s="221"/>
      <c r="CU105" s="221"/>
      <c r="CV105" s="221"/>
      <c r="CW105" s="221"/>
      <c r="CX105" s="221"/>
      <c r="CY105" s="221"/>
      <c r="CZ105" s="221"/>
      <c r="DA105" s="221"/>
      <c r="DB105" s="221"/>
      <c r="DC105" s="221"/>
      <c r="DD105" s="221"/>
      <c r="DE105" s="221"/>
      <c r="DF105" s="221"/>
      <c r="DG105" s="221"/>
      <c r="DH105" s="221"/>
      <c r="DI105" s="221"/>
      <c r="DJ105" s="221"/>
      <c r="DK105" s="221"/>
      <c r="DL105" s="221"/>
      <c r="DM105" s="221"/>
      <c r="DN105" s="221"/>
      <c r="DO105" s="221"/>
      <c r="DP105" s="221"/>
      <c r="DQ105" s="221"/>
      <c r="DR105" s="221"/>
      <c r="DS105" s="221"/>
      <c r="DT105" s="221"/>
      <c r="DU105" s="221"/>
      <c r="DV105" s="221"/>
      <c r="DW105" s="221"/>
      <c r="DX105" s="221"/>
      <c r="DY105" s="221"/>
      <c r="DZ105" s="221"/>
      <c r="EA105" s="221"/>
      <c r="EB105" s="221"/>
      <c r="EC105" s="221"/>
      <c r="ED105" s="221"/>
      <c r="EE105" s="221"/>
      <c r="EF105" s="221"/>
      <c r="EG105" s="221"/>
      <c r="EH105" s="221"/>
      <c r="EI105" s="221"/>
      <c r="EJ105" s="221"/>
      <c r="EK105" s="221"/>
      <c r="EL105" s="221"/>
      <c r="EM105" s="221"/>
      <c r="EN105" s="221"/>
      <c r="EO105" s="221"/>
      <c r="EP105" s="221"/>
      <c r="EQ105" s="221"/>
      <c r="ER105" s="221"/>
      <c r="ES105" s="221"/>
      <c r="ET105" s="221"/>
      <c r="EU105" s="221"/>
      <c r="EV105" s="221"/>
      <c r="EW105" s="221"/>
      <c r="EX105" s="221"/>
      <c r="EY105" s="221"/>
      <c r="EZ105" s="221"/>
      <c r="FA105" s="221"/>
      <c r="FB105" s="221"/>
      <c r="FC105" s="221"/>
      <c r="FD105" s="221"/>
      <c r="FE105" s="221"/>
      <c r="FF105" s="221"/>
      <c r="FG105" s="221"/>
      <c r="FH105" s="221"/>
      <c r="FI105" s="221"/>
      <c r="FJ105" s="221"/>
      <c r="FK105" s="221"/>
      <c r="FL105" s="221"/>
      <c r="FM105" s="221"/>
      <c r="FN105" s="221"/>
      <c r="FO105" s="221"/>
      <c r="FP105" s="221"/>
      <c r="FQ105" s="221"/>
      <c r="FR105" s="221"/>
      <c r="FS105" s="221"/>
      <c r="FT105" s="221"/>
      <c r="FU105" s="221"/>
      <c r="FV105" s="221"/>
      <c r="FW105" s="221"/>
      <c r="FX105" s="221"/>
      <c r="FY105" s="221"/>
      <c r="FZ105" s="221"/>
      <c r="GA105" s="221"/>
      <c r="GB105" s="221"/>
      <c r="GC105" s="221"/>
      <c r="GD105" s="221"/>
      <c r="GE105" s="221"/>
      <c r="GF105" s="221"/>
      <c r="GG105" s="221"/>
      <c r="GH105" s="221"/>
      <c r="GI105" s="221"/>
      <c r="GJ105" s="221"/>
    </row>
    <row r="106" spans="1:192" s="222" customFormat="1" x14ac:dyDescent="0.4">
      <c r="A106" s="308"/>
      <c r="B106" s="309"/>
      <c r="C106" s="408"/>
      <c r="D106" s="408"/>
      <c r="E106" s="260"/>
      <c r="F106" s="260"/>
      <c r="G106" s="260"/>
      <c r="H106" s="259"/>
      <c r="I106" s="260"/>
      <c r="J106" s="259"/>
      <c r="K106" s="260"/>
      <c r="L106" s="260"/>
      <c r="M106" s="260"/>
      <c r="N106" s="260"/>
      <c r="O106" s="300"/>
      <c r="P106" s="221"/>
      <c r="Q106" s="221"/>
      <c r="R106" s="221"/>
      <c r="S106" s="221"/>
      <c r="T106" s="221"/>
      <c r="U106" s="221"/>
      <c r="V106" s="221"/>
      <c r="W106" s="221"/>
      <c r="X106" s="221"/>
      <c r="Y106" s="221"/>
      <c r="Z106" s="221"/>
      <c r="AA106" s="221"/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1"/>
      <c r="AL106" s="221"/>
      <c r="AM106" s="221"/>
      <c r="AN106" s="221"/>
      <c r="AO106" s="221"/>
      <c r="AP106" s="221"/>
      <c r="AQ106" s="221"/>
      <c r="AR106" s="221"/>
      <c r="AS106" s="221"/>
      <c r="AT106" s="221"/>
      <c r="AU106" s="221"/>
      <c r="AV106" s="221"/>
      <c r="AW106" s="221"/>
      <c r="AX106" s="221"/>
      <c r="AY106" s="221"/>
      <c r="AZ106" s="221"/>
      <c r="BA106" s="221"/>
      <c r="BB106" s="221"/>
      <c r="BC106" s="221"/>
      <c r="BD106" s="221"/>
      <c r="BE106" s="221"/>
      <c r="BF106" s="221"/>
      <c r="BG106" s="221"/>
      <c r="BH106" s="221"/>
      <c r="BI106" s="221"/>
      <c r="BJ106" s="221"/>
      <c r="BK106" s="221"/>
      <c r="BL106" s="221"/>
      <c r="BM106" s="221"/>
      <c r="BN106" s="221"/>
      <c r="BO106" s="221"/>
      <c r="BP106" s="221"/>
      <c r="BQ106" s="221"/>
      <c r="BR106" s="221"/>
      <c r="BS106" s="221"/>
      <c r="BT106" s="221"/>
      <c r="BU106" s="221"/>
      <c r="BV106" s="221"/>
      <c r="BW106" s="221"/>
      <c r="BX106" s="221"/>
      <c r="BY106" s="221"/>
      <c r="BZ106" s="221"/>
      <c r="CA106" s="221"/>
      <c r="CB106" s="221"/>
      <c r="CC106" s="221"/>
      <c r="CD106" s="221"/>
      <c r="CE106" s="221"/>
      <c r="CF106" s="221"/>
      <c r="CG106" s="221"/>
      <c r="CH106" s="221"/>
      <c r="CI106" s="221"/>
      <c r="CJ106" s="221"/>
      <c r="CK106" s="221"/>
      <c r="CL106" s="221"/>
      <c r="CM106" s="221"/>
      <c r="CN106" s="221"/>
      <c r="CO106" s="221"/>
      <c r="CP106" s="221"/>
      <c r="CQ106" s="221"/>
      <c r="CR106" s="221"/>
      <c r="CS106" s="221"/>
      <c r="CT106" s="221"/>
      <c r="CU106" s="221"/>
      <c r="CV106" s="221"/>
      <c r="CW106" s="221"/>
      <c r="CX106" s="221"/>
      <c r="CY106" s="221"/>
      <c r="CZ106" s="221"/>
      <c r="DA106" s="221"/>
      <c r="DB106" s="221"/>
      <c r="DC106" s="221"/>
      <c r="DD106" s="221"/>
      <c r="DE106" s="221"/>
      <c r="DF106" s="221"/>
      <c r="DG106" s="221"/>
      <c r="DH106" s="221"/>
      <c r="DI106" s="221"/>
      <c r="DJ106" s="221"/>
      <c r="DK106" s="221"/>
      <c r="DL106" s="221"/>
      <c r="DM106" s="221"/>
      <c r="DN106" s="221"/>
      <c r="DO106" s="221"/>
      <c r="DP106" s="221"/>
      <c r="DQ106" s="221"/>
      <c r="DR106" s="221"/>
      <c r="DS106" s="221"/>
      <c r="DT106" s="221"/>
      <c r="DU106" s="221"/>
      <c r="DV106" s="221"/>
      <c r="DW106" s="221"/>
      <c r="DX106" s="221"/>
      <c r="DY106" s="221"/>
      <c r="DZ106" s="221"/>
      <c r="EA106" s="221"/>
      <c r="EB106" s="221"/>
      <c r="EC106" s="221"/>
      <c r="ED106" s="221"/>
      <c r="EE106" s="221"/>
      <c r="EF106" s="221"/>
      <c r="EG106" s="221"/>
      <c r="EH106" s="221"/>
      <c r="EI106" s="221"/>
      <c r="EJ106" s="221"/>
      <c r="EK106" s="221"/>
      <c r="EL106" s="221"/>
      <c r="EM106" s="221"/>
      <c r="EN106" s="221"/>
      <c r="EO106" s="221"/>
      <c r="EP106" s="221"/>
      <c r="EQ106" s="221"/>
      <c r="ER106" s="221"/>
      <c r="ES106" s="221"/>
      <c r="ET106" s="221"/>
      <c r="EU106" s="221"/>
      <c r="EV106" s="221"/>
      <c r="EW106" s="221"/>
      <c r="EX106" s="221"/>
      <c r="EY106" s="221"/>
      <c r="EZ106" s="221"/>
      <c r="FA106" s="221"/>
      <c r="FB106" s="221"/>
      <c r="FC106" s="221"/>
      <c r="FD106" s="221"/>
      <c r="FE106" s="221"/>
      <c r="FF106" s="221"/>
      <c r="FG106" s="221"/>
      <c r="FH106" s="221"/>
      <c r="FI106" s="221"/>
      <c r="FJ106" s="221"/>
      <c r="FK106" s="221"/>
      <c r="FL106" s="221"/>
      <c r="FM106" s="221"/>
      <c r="FN106" s="221"/>
      <c r="FO106" s="221"/>
      <c r="FP106" s="221"/>
      <c r="FQ106" s="221"/>
      <c r="FR106" s="221"/>
      <c r="FS106" s="221"/>
      <c r="FT106" s="221"/>
      <c r="FU106" s="221"/>
      <c r="FV106" s="221"/>
      <c r="FW106" s="221"/>
      <c r="FX106" s="221"/>
      <c r="FY106" s="221"/>
      <c r="FZ106" s="221"/>
      <c r="GA106" s="221"/>
      <c r="GB106" s="221"/>
      <c r="GC106" s="221"/>
      <c r="GD106" s="221"/>
      <c r="GE106" s="221"/>
      <c r="GF106" s="221"/>
      <c r="GG106" s="221"/>
      <c r="GH106" s="221"/>
      <c r="GI106" s="221"/>
      <c r="GJ106" s="221"/>
    </row>
    <row r="107" spans="1:192" s="222" customFormat="1" x14ac:dyDescent="0.4">
      <c r="A107" s="410">
        <v>4.0999999999999996</v>
      </c>
      <c r="B107" s="286" t="e">
        <f>'BLANK BOQ'!#REF!</f>
        <v>#REF!</v>
      </c>
      <c r="C107" s="327"/>
      <c r="D107" s="257"/>
      <c r="E107" s="260"/>
      <c r="F107" s="305"/>
      <c r="G107" s="287"/>
      <c r="H107" s="306"/>
      <c r="I107" s="266"/>
      <c r="J107" s="266"/>
      <c r="K107" s="266"/>
      <c r="L107" s="266"/>
      <c r="M107" s="266"/>
      <c r="N107" s="288"/>
      <c r="O107" s="299"/>
      <c r="P107" s="221"/>
      <c r="Q107" s="221"/>
      <c r="R107" s="221"/>
      <c r="S107" s="221"/>
      <c r="T107" s="221"/>
      <c r="U107" s="221"/>
      <c r="V107" s="221"/>
      <c r="W107" s="221"/>
      <c r="X107" s="221"/>
      <c r="Y107" s="221"/>
      <c r="Z107" s="221"/>
      <c r="AA107" s="221"/>
      <c r="AB107" s="221"/>
      <c r="AC107" s="221"/>
      <c r="AD107" s="221"/>
      <c r="AE107" s="221"/>
      <c r="AF107" s="221"/>
      <c r="AG107" s="221"/>
      <c r="AH107" s="221"/>
      <c r="AI107" s="221"/>
      <c r="AJ107" s="221"/>
      <c r="AK107" s="221"/>
      <c r="AL107" s="221"/>
      <c r="AM107" s="221"/>
      <c r="AN107" s="221"/>
      <c r="AO107" s="221"/>
      <c r="AP107" s="221"/>
      <c r="AQ107" s="221"/>
      <c r="AR107" s="221"/>
      <c r="AS107" s="221"/>
      <c r="AT107" s="221"/>
      <c r="AU107" s="221"/>
      <c r="AV107" s="221"/>
      <c r="AW107" s="221"/>
      <c r="AX107" s="221"/>
      <c r="AY107" s="221"/>
      <c r="AZ107" s="221"/>
      <c r="BA107" s="221"/>
      <c r="BB107" s="221"/>
      <c r="BC107" s="221"/>
      <c r="BD107" s="221"/>
      <c r="BE107" s="221"/>
      <c r="BF107" s="221"/>
      <c r="BG107" s="221"/>
      <c r="BH107" s="221"/>
      <c r="BI107" s="221"/>
      <c r="BJ107" s="221"/>
      <c r="BK107" s="221"/>
      <c r="BL107" s="221"/>
      <c r="BM107" s="221"/>
      <c r="BN107" s="221"/>
      <c r="BO107" s="221"/>
      <c r="BP107" s="221"/>
      <c r="BQ107" s="221"/>
      <c r="BR107" s="221"/>
      <c r="BS107" s="221"/>
      <c r="BT107" s="221"/>
      <c r="BU107" s="221"/>
      <c r="BV107" s="221"/>
      <c r="BW107" s="221"/>
      <c r="BX107" s="221"/>
      <c r="BY107" s="221"/>
      <c r="BZ107" s="221"/>
      <c r="CA107" s="221"/>
      <c r="CB107" s="221"/>
      <c r="CC107" s="221"/>
      <c r="CD107" s="221"/>
      <c r="CE107" s="221"/>
      <c r="CF107" s="221"/>
      <c r="CG107" s="221"/>
      <c r="CH107" s="221"/>
      <c r="CI107" s="221"/>
      <c r="CJ107" s="221"/>
      <c r="CK107" s="221"/>
      <c r="CL107" s="221"/>
      <c r="CM107" s="221"/>
      <c r="CN107" s="221"/>
      <c r="CO107" s="221"/>
      <c r="CP107" s="221"/>
      <c r="CQ107" s="221"/>
      <c r="CR107" s="221"/>
      <c r="CS107" s="221"/>
      <c r="CT107" s="221"/>
      <c r="CU107" s="221"/>
      <c r="CV107" s="221"/>
      <c r="CW107" s="221"/>
      <c r="CX107" s="221"/>
      <c r="CY107" s="221"/>
      <c r="CZ107" s="221"/>
      <c r="DA107" s="221"/>
      <c r="DB107" s="221"/>
      <c r="DC107" s="221"/>
      <c r="DD107" s="221"/>
      <c r="DE107" s="221"/>
      <c r="DF107" s="221"/>
      <c r="DG107" s="221"/>
      <c r="DH107" s="221"/>
      <c r="DI107" s="221"/>
      <c r="DJ107" s="221"/>
      <c r="DK107" s="221"/>
      <c r="DL107" s="221"/>
      <c r="DM107" s="221"/>
      <c r="DN107" s="221"/>
      <c r="DO107" s="221"/>
      <c r="DP107" s="221"/>
      <c r="DQ107" s="221"/>
      <c r="DR107" s="221"/>
      <c r="DS107" s="221"/>
      <c r="DT107" s="221"/>
      <c r="DU107" s="221"/>
      <c r="DV107" s="221"/>
      <c r="DW107" s="221"/>
      <c r="DX107" s="221"/>
      <c r="DY107" s="221"/>
      <c r="DZ107" s="221"/>
      <c r="EA107" s="221"/>
      <c r="EB107" s="221"/>
      <c r="EC107" s="221"/>
      <c r="ED107" s="221"/>
      <c r="EE107" s="221"/>
      <c r="EF107" s="221"/>
      <c r="EG107" s="221"/>
      <c r="EH107" s="221"/>
      <c r="EI107" s="221"/>
      <c r="EJ107" s="221"/>
      <c r="EK107" s="221"/>
      <c r="EL107" s="221"/>
      <c r="EM107" s="221"/>
      <c r="EN107" s="221"/>
      <c r="EO107" s="221"/>
      <c r="EP107" s="221"/>
      <c r="EQ107" s="221"/>
      <c r="ER107" s="221"/>
      <c r="ES107" s="221"/>
      <c r="ET107" s="221"/>
      <c r="EU107" s="221"/>
      <c r="EV107" s="221"/>
      <c r="EW107" s="221"/>
      <c r="EX107" s="221"/>
      <c r="EY107" s="221"/>
      <c r="EZ107" s="221"/>
      <c r="FA107" s="221"/>
      <c r="FB107" s="221"/>
      <c r="FC107" s="221"/>
      <c r="FD107" s="221"/>
      <c r="FE107" s="221"/>
      <c r="FF107" s="221"/>
      <c r="FG107" s="221"/>
      <c r="FH107" s="221"/>
      <c r="FI107" s="221"/>
      <c r="FJ107" s="221"/>
      <c r="FK107" s="221"/>
      <c r="FL107" s="221"/>
      <c r="FM107" s="221"/>
      <c r="FN107" s="221"/>
      <c r="FO107" s="221"/>
      <c r="FP107" s="221"/>
      <c r="FQ107" s="221"/>
      <c r="FR107" s="221"/>
      <c r="FS107" s="221"/>
      <c r="FT107" s="221"/>
      <c r="FU107" s="221"/>
      <c r="FV107" s="221"/>
      <c r="FW107" s="221"/>
      <c r="FX107" s="221"/>
      <c r="FY107" s="221"/>
      <c r="FZ107" s="221"/>
      <c r="GA107" s="221"/>
      <c r="GB107" s="221"/>
      <c r="GC107" s="221"/>
      <c r="GD107" s="221"/>
      <c r="GE107" s="221"/>
      <c r="GF107" s="221"/>
      <c r="GG107" s="221"/>
      <c r="GH107" s="221"/>
      <c r="GI107" s="221"/>
      <c r="GJ107" s="221"/>
    </row>
    <row r="108" spans="1:192" s="222" customFormat="1" x14ac:dyDescent="0.4">
      <c r="A108" s="308" t="s">
        <v>683</v>
      </c>
      <c r="B108" s="309" t="e">
        <f>#REF!</f>
        <v>#REF!</v>
      </c>
      <c r="C108" s="408" t="e">
        <f>#REF!</f>
        <v>#REF!</v>
      </c>
      <c r="D108" s="408" t="e">
        <f>#REF!</f>
        <v>#REF!</v>
      </c>
      <c r="E108" s="260" t="e">
        <f>#REF!</f>
        <v>#REF!</v>
      </c>
      <c r="F108" s="260" t="e">
        <f>#REF!+#REF!</f>
        <v>#REF!</v>
      </c>
      <c r="G108" s="260" t="e">
        <f>E108+F108</f>
        <v>#REF!</v>
      </c>
      <c r="H108" s="259">
        <v>12</v>
      </c>
      <c r="I108" s="260">
        <v>8</v>
      </c>
      <c r="J108" s="259">
        <f>H108+I108</f>
        <v>20</v>
      </c>
      <c r="K108" s="260" t="e">
        <f>J108%*G108</f>
        <v>#REF!</v>
      </c>
      <c r="L108" s="260" t="e">
        <f>5%*((G108)+(K108))</f>
        <v>#REF!</v>
      </c>
      <c r="M108" s="260" t="e">
        <f>ROUND((K108+L108),2)</f>
        <v>#REF!</v>
      </c>
      <c r="N108" s="260" t="e">
        <f>ROUND(C108*(G108+M108),2)</f>
        <v>#REF!</v>
      </c>
      <c r="O108" s="300" t="e">
        <f>N108/C108</f>
        <v>#REF!</v>
      </c>
      <c r="P108" s="221"/>
      <c r="Q108" s="221"/>
      <c r="R108" s="221"/>
      <c r="S108" s="221"/>
      <c r="T108" s="221"/>
      <c r="U108" s="221"/>
      <c r="V108" s="221"/>
      <c r="W108" s="221"/>
      <c r="X108" s="221"/>
      <c r="Y108" s="221"/>
      <c r="Z108" s="221"/>
      <c r="AA108" s="221"/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1"/>
      <c r="AL108" s="221"/>
      <c r="AM108" s="221"/>
      <c r="AN108" s="221"/>
      <c r="AO108" s="221"/>
      <c r="AP108" s="221"/>
      <c r="AQ108" s="221"/>
      <c r="AR108" s="221"/>
      <c r="AS108" s="221"/>
      <c r="AT108" s="221"/>
      <c r="AU108" s="221"/>
      <c r="AV108" s="221"/>
      <c r="AW108" s="221"/>
      <c r="AX108" s="221"/>
      <c r="AY108" s="221"/>
      <c r="AZ108" s="221"/>
      <c r="BA108" s="221"/>
      <c r="BB108" s="221"/>
      <c r="BC108" s="221"/>
      <c r="BD108" s="221"/>
      <c r="BE108" s="221"/>
      <c r="BF108" s="221"/>
      <c r="BG108" s="221"/>
      <c r="BH108" s="221"/>
      <c r="BI108" s="221"/>
      <c r="BJ108" s="221"/>
      <c r="BK108" s="221"/>
      <c r="BL108" s="221"/>
      <c r="BM108" s="221"/>
      <c r="BN108" s="221"/>
      <c r="BO108" s="221"/>
      <c r="BP108" s="221"/>
      <c r="BQ108" s="221"/>
      <c r="BR108" s="221"/>
      <c r="BS108" s="221"/>
      <c r="BT108" s="221"/>
      <c r="BU108" s="221"/>
      <c r="BV108" s="221"/>
      <c r="BW108" s="221"/>
      <c r="BX108" s="221"/>
      <c r="BY108" s="221"/>
      <c r="BZ108" s="221"/>
      <c r="CA108" s="221"/>
      <c r="CB108" s="221"/>
      <c r="CC108" s="221"/>
      <c r="CD108" s="221"/>
      <c r="CE108" s="221"/>
      <c r="CF108" s="221"/>
      <c r="CG108" s="221"/>
      <c r="CH108" s="221"/>
      <c r="CI108" s="221"/>
      <c r="CJ108" s="221"/>
      <c r="CK108" s="221"/>
      <c r="CL108" s="221"/>
      <c r="CM108" s="221"/>
      <c r="CN108" s="221"/>
      <c r="CO108" s="221"/>
      <c r="CP108" s="221"/>
      <c r="CQ108" s="221"/>
      <c r="CR108" s="221"/>
      <c r="CS108" s="221"/>
      <c r="CT108" s="221"/>
      <c r="CU108" s="221"/>
      <c r="CV108" s="221"/>
      <c r="CW108" s="221"/>
      <c r="CX108" s="221"/>
      <c r="CY108" s="221"/>
      <c r="CZ108" s="221"/>
      <c r="DA108" s="221"/>
      <c r="DB108" s="221"/>
      <c r="DC108" s="221"/>
      <c r="DD108" s="221"/>
      <c r="DE108" s="221"/>
      <c r="DF108" s="221"/>
      <c r="DG108" s="221"/>
      <c r="DH108" s="221"/>
      <c r="DI108" s="221"/>
      <c r="DJ108" s="221"/>
      <c r="DK108" s="221"/>
      <c r="DL108" s="221"/>
      <c r="DM108" s="221"/>
      <c r="DN108" s="221"/>
      <c r="DO108" s="221"/>
      <c r="DP108" s="221"/>
      <c r="DQ108" s="221"/>
      <c r="DR108" s="221"/>
      <c r="DS108" s="221"/>
      <c r="DT108" s="221"/>
      <c r="DU108" s="221"/>
      <c r="DV108" s="221"/>
      <c r="DW108" s="221"/>
      <c r="DX108" s="221"/>
      <c r="DY108" s="221"/>
      <c r="DZ108" s="221"/>
      <c r="EA108" s="221"/>
      <c r="EB108" s="221"/>
      <c r="EC108" s="221"/>
      <c r="ED108" s="221"/>
      <c r="EE108" s="221"/>
      <c r="EF108" s="221"/>
      <c r="EG108" s="221"/>
      <c r="EH108" s="221"/>
      <c r="EI108" s="221"/>
      <c r="EJ108" s="221"/>
      <c r="EK108" s="221"/>
      <c r="EL108" s="221"/>
      <c r="EM108" s="221"/>
      <c r="EN108" s="221"/>
      <c r="EO108" s="221"/>
      <c r="EP108" s="221"/>
      <c r="EQ108" s="221"/>
      <c r="ER108" s="221"/>
      <c r="ES108" s="221"/>
      <c r="ET108" s="221"/>
      <c r="EU108" s="221"/>
      <c r="EV108" s="221"/>
      <c r="EW108" s="221"/>
      <c r="EX108" s="221"/>
      <c r="EY108" s="221"/>
      <c r="EZ108" s="221"/>
      <c r="FA108" s="221"/>
      <c r="FB108" s="221"/>
      <c r="FC108" s="221"/>
      <c r="FD108" s="221"/>
      <c r="FE108" s="221"/>
      <c r="FF108" s="221"/>
      <c r="FG108" s="221"/>
      <c r="FH108" s="221"/>
      <c r="FI108" s="221"/>
      <c r="FJ108" s="221"/>
      <c r="FK108" s="221"/>
      <c r="FL108" s="221"/>
      <c r="FM108" s="221"/>
      <c r="FN108" s="221"/>
      <c r="FO108" s="221"/>
      <c r="FP108" s="221"/>
      <c r="FQ108" s="221"/>
      <c r="FR108" s="221"/>
      <c r="FS108" s="221"/>
      <c r="FT108" s="221"/>
      <c r="FU108" s="221"/>
      <c r="FV108" s="221"/>
      <c r="FW108" s="221"/>
      <c r="FX108" s="221"/>
      <c r="FY108" s="221"/>
      <c r="FZ108" s="221"/>
      <c r="GA108" s="221"/>
      <c r="GB108" s="221"/>
      <c r="GC108" s="221"/>
      <c r="GD108" s="221"/>
      <c r="GE108" s="221"/>
      <c r="GF108" s="221"/>
      <c r="GG108" s="221"/>
      <c r="GH108" s="221"/>
      <c r="GI108" s="221"/>
      <c r="GJ108" s="221"/>
    </row>
    <row r="109" spans="1:192" s="222" customFormat="1" x14ac:dyDescent="0.4">
      <c r="A109" s="308" t="s">
        <v>684</v>
      </c>
      <c r="B109" s="309" t="e">
        <f>#REF!</f>
        <v>#REF!</v>
      </c>
      <c r="C109" s="408" t="e">
        <f>#REF!</f>
        <v>#REF!</v>
      </c>
      <c r="D109" s="408" t="e">
        <f>#REF!</f>
        <v>#REF!</v>
      </c>
      <c r="E109" s="260" t="e">
        <f>#REF!</f>
        <v>#REF!</v>
      </c>
      <c r="F109" s="260" t="e">
        <f>#REF!+#REF!</f>
        <v>#REF!</v>
      </c>
      <c r="G109" s="260" t="e">
        <f>E109+F109</f>
        <v>#REF!</v>
      </c>
      <c r="H109" s="259">
        <v>12</v>
      </c>
      <c r="I109" s="260">
        <v>8</v>
      </c>
      <c r="J109" s="259">
        <f>H109+I109</f>
        <v>20</v>
      </c>
      <c r="K109" s="260" t="e">
        <f>J109%*G109</f>
        <v>#REF!</v>
      </c>
      <c r="L109" s="260" t="e">
        <f>5%*((G109)+(K109))</f>
        <v>#REF!</v>
      </c>
      <c r="M109" s="260" t="e">
        <f>ROUND((K109+L109),2)</f>
        <v>#REF!</v>
      </c>
      <c r="N109" s="260" t="e">
        <f>ROUND(C109*(G109+M109),2)</f>
        <v>#REF!</v>
      </c>
      <c r="O109" s="300" t="e">
        <f>N109/C109</f>
        <v>#REF!</v>
      </c>
      <c r="P109" s="221"/>
      <c r="Q109" s="221"/>
      <c r="R109" s="221"/>
      <c r="S109" s="221"/>
      <c r="T109" s="221"/>
      <c r="U109" s="221"/>
      <c r="V109" s="221"/>
      <c r="W109" s="221"/>
      <c r="X109" s="221"/>
      <c r="Y109" s="221"/>
      <c r="Z109" s="221"/>
      <c r="AA109" s="221"/>
      <c r="AB109" s="221"/>
      <c r="AC109" s="221"/>
      <c r="AD109" s="221"/>
      <c r="AE109" s="221"/>
      <c r="AF109" s="221"/>
      <c r="AG109" s="221"/>
      <c r="AH109" s="221"/>
      <c r="AI109" s="221"/>
      <c r="AJ109" s="221"/>
      <c r="AK109" s="221"/>
      <c r="AL109" s="221"/>
      <c r="AM109" s="221"/>
      <c r="AN109" s="221"/>
      <c r="AO109" s="221"/>
      <c r="AP109" s="221"/>
      <c r="AQ109" s="221"/>
      <c r="AR109" s="221"/>
      <c r="AS109" s="221"/>
      <c r="AT109" s="221"/>
      <c r="AU109" s="221"/>
      <c r="AV109" s="221"/>
      <c r="AW109" s="221"/>
      <c r="AX109" s="221"/>
      <c r="AY109" s="221"/>
      <c r="AZ109" s="221"/>
      <c r="BA109" s="221"/>
      <c r="BB109" s="221"/>
      <c r="BC109" s="221"/>
      <c r="BD109" s="221"/>
      <c r="BE109" s="221"/>
      <c r="BF109" s="221"/>
      <c r="BG109" s="221"/>
      <c r="BH109" s="221"/>
      <c r="BI109" s="221"/>
      <c r="BJ109" s="221"/>
      <c r="BK109" s="221"/>
      <c r="BL109" s="221"/>
      <c r="BM109" s="221"/>
      <c r="BN109" s="221"/>
      <c r="BO109" s="221"/>
      <c r="BP109" s="221"/>
      <c r="BQ109" s="221"/>
      <c r="BR109" s="221"/>
      <c r="BS109" s="221"/>
      <c r="BT109" s="221"/>
      <c r="BU109" s="221"/>
      <c r="BV109" s="221"/>
      <c r="BW109" s="221"/>
      <c r="BX109" s="221"/>
      <c r="BY109" s="221"/>
      <c r="BZ109" s="221"/>
      <c r="CA109" s="221"/>
      <c r="CB109" s="221"/>
      <c r="CC109" s="221"/>
      <c r="CD109" s="221"/>
      <c r="CE109" s="221"/>
      <c r="CF109" s="221"/>
      <c r="CG109" s="221"/>
      <c r="CH109" s="221"/>
      <c r="CI109" s="221"/>
      <c r="CJ109" s="221"/>
      <c r="CK109" s="221"/>
      <c r="CL109" s="221"/>
      <c r="CM109" s="221"/>
      <c r="CN109" s="221"/>
      <c r="CO109" s="221"/>
      <c r="CP109" s="221"/>
      <c r="CQ109" s="221"/>
      <c r="CR109" s="221"/>
      <c r="CS109" s="221"/>
      <c r="CT109" s="221"/>
      <c r="CU109" s="221"/>
      <c r="CV109" s="221"/>
      <c r="CW109" s="221"/>
      <c r="CX109" s="221"/>
      <c r="CY109" s="221"/>
      <c r="CZ109" s="221"/>
      <c r="DA109" s="221"/>
      <c r="DB109" s="221"/>
      <c r="DC109" s="221"/>
      <c r="DD109" s="221"/>
      <c r="DE109" s="221"/>
      <c r="DF109" s="221"/>
      <c r="DG109" s="221"/>
      <c r="DH109" s="221"/>
      <c r="DI109" s="221"/>
      <c r="DJ109" s="221"/>
      <c r="DK109" s="221"/>
      <c r="DL109" s="221"/>
      <c r="DM109" s="221"/>
      <c r="DN109" s="221"/>
      <c r="DO109" s="221"/>
      <c r="DP109" s="221"/>
      <c r="DQ109" s="221"/>
      <c r="DR109" s="221"/>
      <c r="DS109" s="221"/>
      <c r="DT109" s="221"/>
      <c r="DU109" s="221"/>
      <c r="DV109" s="221"/>
      <c r="DW109" s="221"/>
      <c r="DX109" s="221"/>
      <c r="DY109" s="221"/>
      <c r="DZ109" s="221"/>
      <c r="EA109" s="221"/>
      <c r="EB109" s="221"/>
      <c r="EC109" s="221"/>
      <c r="ED109" s="221"/>
      <c r="EE109" s="221"/>
      <c r="EF109" s="221"/>
      <c r="EG109" s="221"/>
      <c r="EH109" s="221"/>
      <c r="EI109" s="221"/>
      <c r="EJ109" s="221"/>
      <c r="EK109" s="221"/>
      <c r="EL109" s="221"/>
      <c r="EM109" s="221"/>
      <c r="EN109" s="221"/>
      <c r="EO109" s="221"/>
      <c r="EP109" s="221"/>
      <c r="EQ109" s="221"/>
      <c r="ER109" s="221"/>
      <c r="ES109" s="221"/>
      <c r="ET109" s="221"/>
      <c r="EU109" s="221"/>
      <c r="EV109" s="221"/>
      <c r="EW109" s="221"/>
      <c r="EX109" s="221"/>
      <c r="EY109" s="221"/>
      <c r="EZ109" s="221"/>
      <c r="FA109" s="221"/>
      <c r="FB109" s="221"/>
      <c r="FC109" s="221"/>
      <c r="FD109" s="221"/>
      <c r="FE109" s="221"/>
      <c r="FF109" s="221"/>
      <c r="FG109" s="221"/>
      <c r="FH109" s="221"/>
      <c r="FI109" s="221"/>
      <c r="FJ109" s="221"/>
      <c r="FK109" s="221"/>
      <c r="FL109" s="221"/>
      <c r="FM109" s="221"/>
      <c r="FN109" s="221"/>
      <c r="FO109" s="221"/>
      <c r="FP109" s="221"/>
      <c r="FQ109" s="221"/>
      <c r="FR109" s="221"/>
      <c r="FS109" s="221"/>
      <c r="FT109" s="221"/>
      <c r="FU109" s="221"/>
      <c r="FV109" s="221"/>
      <c r="FW109" s="221"/>
      <c r="FX109" s="221"/>
      <c r="FY109" s="221"/>
      <c r="FZ109" s="221"/>
      <c r="GA109" s="221"/>
      <c r="GB109" s="221"/>
      <c r="GC109" s="221"/>
      <c r="GD109" s="221"/>
      <c r="GE109" s="221"/>
      <c r="GF109" s="221"/>
      <c r="GG109" s="221"/>
      <c r="GH109" s="221"/>
      <c r="GI109" s="221"/>
      <c r="GJ109" s="221"/>
    </row>
    <row r="110" spans="1:192" s="222" customFormat="1" x14ac:dyDescent="0.4">
      <c r="A110" s="308" t="s">
        <v>685</v>
      </c>
      <c r="B110" s="309" t="e">
        <f>#REF!</f>
        <v>#REF!</v>
      </c>
      <c r="C110" s="408" t="e">
        <f>#REF!</f>
        <v>#REF!</v>
      </c>
      <c r="D110" s="408" t="e">
        <f>#REF!</f>
        <v>#REF!</v>
      </c>
      <c r="E110" s="260" t="e">
        <f>#REF!</f>
        <v>#REF!</v>
      </c>
      <c r="F110" s="260" t="e">
        <f>#REF!+#REF!</f>
        <v>#REF!</v>
      </c>
      <c r="G110" s="260" t="e">
        <f>E110+F110</f>
        <v>#REF!</v>
      </c>
      <c r="H110" s="259">
        <v>12</v>
      </c>
      <c r="I110" s="260">
        <v>8</v>
      </c>
      <c r="J110" s="259">
        <f>H110+I110</f>
        <v>20</v>
      </c>
      <c r="K110" s="260" t="e">
        <f>J110%*G110</f>
        <v>#REF!</v>
      </c>
      <c r="L110" s="260" t="e">
        <f>5%*((G110)+(K110))</f>
        <v>#REF!</v>
      </c>
      <c r="M110" s="260" t="e">
        <f>ROUND((K110+L110),2)</f>
        <v>#REF!</v>
      </c>
      <c r="N110" s="260" t="e">
        <f>ROUND(C110*(G110+M110),2)</f>
        <v>#REF!</v>
      </c>
      <c r="O110" s="300" t="e">
        <f>N110/C110</f>
        <v>#REF!</v>
      </c>
      <c r="P110" s="221"/>
      <c r="Q110" s="221"/>
      <c r="R110" s="221"/>
      <c r="S110" s="221"/>
      <c r="T110" s="221"/>
      <c r="U110" s="221"/>
      <c r="V110" s="221"/>
      <c r="W110" s="221"/>
      <c r="X110" s="221"/>
      <c r="Y110" s="221"/>
      <c r="Z110" s="221"/>
      <c r="AA110" s="221"/>
      <c r="AB110" s="221"/>
      <c r="AC110" s="221"/>
      <c r="AD110" s="221"/>
      <c r="AE110" s="221"/>
      <c r="AF110" s="221"/>
      <c r="AG110" s="221"/>
      <c r="AH110" s="221"/>
      <c r="AI110" s="221"/>
      <c r="AJ110" s="221"/>
      <c r="AK110" s="221"/>
      <c r="AL110" s="221"/>
      <c r="AM110" s="221"/>
      <c r="AN110" s="221"/>
      <c r="AO110" s="221"/>
      <c r="AP110" s="221"/>
      <c r="AQ110" s="221"/>
      <c r="AR110" s="221"/>
      <c r="AS110" s="221"/>
      <c r="AT110" s="221"/>
      <c r="AU110" s="221"/>
      <c r="AV110" s="221"/>
      <c r="AW110" s="221"/>
      <c r="AX110" s="221"/>
      <c r="AY110" s="221"/>
      <c r="AZ110" s="221"/>
      <c r="BA110" s="221"/>
      <c r="BB110" s="221"/>
      <c r="BC110" s="221"/>
      <c r="BD110" s="221"/>
      <c r="BE110" s="221"/>
      <c r="BF110" s="221"/>
      <c r="BG110" s="221"/>
      <c r="BH110" s="221"/>
      <c r="BI110" s="221"/>
      <c r="BJ110" s="221"/>
      <c r="BK110" s="221"/>
      <c r="BL110" s="221"/>
      <c r="BM110" s="221"/>
      <c r="BN110" s="221"/>
      <c r="BO110" s="221"/>
      <c r="BP110" s="221"/>
      <c r="BQ110" s="221"/>
      <c r="BR110" s="221"/>
      <c r="BS110" s="221"/>
      <c r="BT110" s="221"/>
      <c r="BU110" s="221"/>
      <c r="BV110" s="221"/>
      <c r="BW110" s="221"/>
      <c r="BX110" s="221"/>
      <c r="BY110" s="221"/>
      <c r="BZ110" s="221"/>
      <c r="CA110" s="221"/>
      <c r="CB110" s="221"/>
      <c r="CC110" s="221"/>
      <c r="CD110" s="221"/>
      <c r="CE110" s="221"/>
      <c r="CF110" s="221"/>
      <c r="CG110" s="221"/>
      <c r="CH110" s="221"/>
      <c r="CI110" s="221"/>
      <c r="CJ110" s="221"/>
      <c r="CK110" s="221"/>
      <c r="CL110" s="221"/>
      <c r="CM110" s="221"/>
      <c r="CN110" s="221"/>
      <c r="CO110" s="221"/>
      <c r="CP110" s="221"/>
      <c r="CQ110" s="221"/>
      <c r="CR110" s="221"/>
      <c r="CS110" s="221"/>
      <c r="CT110" s="221"/>
      <c r="CU110" s="221"/>
      <c r="CV110" s="221"/>
      <c r="CW110" s="221"/>
      <c r="CX110" s="221"/>
      <c r="CY110" s="221"/>
      <c r="CZ110" s="221"/>
      <c r="DA110" s="221"/>
      <c r="DB110" s="221"/>
      <c r="DC110" s="221"/>
      <c r="DD110" s="221"/>
      <c r="DE110" s="221"/>
      <c r="DF110" s="221"/>
      <c r="DG110" s="221"/>
      <c r="DH110" s="221"/>
      <c r="DI110" s="221"/>
      <c r="DJ110" s="221"/>
      <c r="DK110" s="221"/>
      <c r="DL110" s="221"/>
      <c r="DM110" s="221"/>
      <c r="DN110" s="221"/>
      <c r="DO110" s="221"/>
      <c r="DP110" s="221"/>
      <c r="DQ110" s="221"/>
      <c r="DR110" s="221"/>
      <c r="DS110" s="221"/>
      <c r="DT110" s="221"/>
      <c r="DU110" s="221"/>
      <c r="DV110" s="221"/>
      <c r="DW110" s="221"/>
      <c r="DX110" s="221"/>
      <c r="DY110" s="221"/>
      <c r="DZ110" s="221"/>
      <c r="EA110" s="221"/>
      <c r="EB110" s="221"/>
      <c r="EC110" s="221"/>
      <c r="ED110" s="221"/>
      <c r="EE110" s="221"/>
      <c r="EF110" s="221"/>
      <c r="EG110" s="221"/>
      <c r="EH110" s="221"/>
      <c r="EI110" s="221"/>
      <c r="EJ110" s="221"/>
      <c r="EK110" s="221"/>
      <c r="EL110" s="221"/>
      <c r="EM110" s="221"/>
      <c r="EN110" s="221"/>
      <c r="EO110" s="221"/>
      <c r="EP110" s="221"/>
      <c r="EQ110" s="221"/>
      <c r="ER110" s="221"/>
      <c r="ES110" s="221"/>
      <c r="ET110" s="221"/>
      <c r="EU110" s="221"/>
      <c r="EV110" s="221"/>
      <c r="EW110" s="221"/>
      <c r="EX110" s="221"/>
      <c r="EY110" s="221"/>
      <c r="EZ110" s="221"/>
      <c r="FA110" s="221"/>
      <c r="FB110" s="221"/>
      <c r="FC110" s="221"/>
      <c r="FD110" s="221"/>
      <c r="FE110" s="221"/>
      <c r="FF110" s="221"/>
      <c r="FG110" s="221"/>
      <c r="FH110" s="221"/>
      <c r="FI110" s="221"/>
      <c r="FJ110" s="221"/>
      <c r="FK110" s="221"/>
      <c r="FL110" s="221"/>
      <c r="FM110" s="221"/>
      <c r="FN110" s="221"/>
      <c r="FO110" s="221"/>
      <c r="FP110" s="221"/>
      <c r="FQ110" s="221"/>
      <c r="FR110" s="221"/>
      <c r="FS110" s="221"/>
      <c r="FT110" s="221"/>
      <c r="FU110" s="221"/>
      <c r="FV110" s="221"/>
      <c r="FW110" s="221"/>
      <c r="FX110" s="221"/>
      <c r="FY110" s="221"/>
      <c r="FZ110" s="221"/>
      <c r="GA110" s="221"/>
      <c r="GB110" s="221"/>
      <c r="GC110" s="221"/>
      <c r="GD110" s="221"/>
      <c r="GE110" s="221"/>
      <c r="GF110" s="221"/>
      <c r="GG110" s="221"/>
      <c r="GH110" s="221"/>
      <c r="GI110" s="221"/>
      <c r="GJ110" s="221"/>
    </row>
    <row r="111" spans="1:192" s="222" customFormat="1" x14ac:dyDescent="0.4">
      <c r="A111" s="308"/>
      <c r="B111" s="309"/>
      <c r="C111" s="408"/>
      <c r="D111" s="408"/>
      <c r="E111" s="260"/>
      <c r="F111" s="260"/>
      <c r="G111" s="260"/>
      <c r="H111" s="259"/>
      <c r="I111" s="260"/>
      <c r="J111" s="259"/>
      <c r="K111" s="260"/>
      <c r="L111" s="260"/>
      <c r="M111" s="260"/>
      <c r="N111" s="260"/>
      <c r="O111" s="300"/>
      <c r="P111" s="221"/>
      <c r="Q111" s="221"/>
      <c r="R111" s="221"/>
      <c r="S111" s="221"/>
      <c r="T111" s="221"/>
      <c r="U111" s="221"/>
      <c r="V111" s="221"/>
      <c r="W111" s="221"/>
      <c r="X111" s="221"/>
      <c r="Y111" s="221"/>
      <c r="Z111" s="221"/>
      <c r="AA111" s="221"/>
      <c r="AB111" s="221"/>
      <c r="AC111" s="221"/>
      <c r="AD111" s="221"/>
      <c r="AE111" s="221"/>
      <c r="AF111" s="221"/>
      <c r="AG111" s="221"/>
      <c r="AH111" s="221"/>
      <c r="AI111" s="221"/>
      <c r="AJ111" s="221"/>
      <c r="AK111" s="221"/>
      <c r="AL111" s="221"/>
      <c r="AM111" s="221"/>
      <c r="AN111" s="221"/>
      <c r="AO111" s="221"/>
      <c r="AP111" s="221"/>
      <c r="AQ111" s="221"/>
      <c r="AR111" s="221"/>
      <c r="AS111" s="221"/>
      <c r="AT111" s="221"/>
      <c r="AU111" s="221"/>
      <c r="AV111" s="221"/>
      <c r="AW111" s="221"/>
      <c r="AX111" s="221"/>
      <c r="AY111" s="221"/>
      <c r="AZ111" s="221"/>
      <c r="BA111" s="221"/>
      <c r="BB111" s="221"/>
      <c r="BC111" s="221"/>
      <c r="BD111" s="221"/>
      <c r="BE111" s="221"/>
      <c r="BF111" s="221"/>
      <c r="BG111" s="221"/>
      <c r="BH111" s="221"/>
      <c r="BI111" s="221"/>
      <c r="BJ111" s="221"/>
      <c r="BK111" s="221"/>
      <c r="BL111" s="221"/>
      <c r="BM111" s="221"/>
      <c r="BN111" s="221"/>
      <c r="BO111" s="221"/>
      <c r="BP111" s="221"/>
      <c r="BQ111" s="221"/>
      <c r="BR111" s="221"/>
      <c r="BS111" s="221"/>
      <c r="BT111" s="221"/>
      <c r="BU111" s="221"/>
      <c r="BV111" s="221"/>
      <c r="BW111" s="221"/>
      <c r="BX111" s="221"/>
      <c r="BY111" s="221"/>
      <c r="BZ111" s="221"/>
      <c r="CA111" s="221"/>
      <c r="CB111" s="221"/>
      <c r="CC111" s="221"/>
      <c r="CD111" s="221"/>
      <c r="CE111" s="221"/>
      <c r="CF111" s="221"/>
      <c r="CG111" s="221"/>
      <c r="CH111" s="221"/>
      <c r="CI111" s="221"/>
      <c r="CJ111" s="221"/>
      <c r="CK111" s="221"/>
      <c r="CL111" s="221"/>
      <c r="CM111" s="221"/>
      <c r="CN111" s="221"/>
      <c r="CO111" s="221"/>
      <c r="CP111" s="221"/>
      <c r="CQ111" s="221"/>
      <c r="CR111" s="221"/>
      <c r="CS111" s="221"/>
      <c r="CT111" s="221"/>
      <c r="CU111" s="221"/>
      <c r="CV111" s="221"/>
      <c r="CW111" s="221"/>
      <c r="CX111" s="221"/>
      <c r="CY111" s="221"/>
      <c r="CZ111" s="221"/>
      <c r="DA111" s="221"/>
      <c r="DB111" s="221"/>
      <c r="DC111" s="221"/>
      <c r="DD111" s="221"/>
      <c r="DE111" s="221"/>
      <c r="DF111" s="221"/>
      <c r="DG111" s="221"/>
      <c r="DH111" s="221"/>
      <c r="DI111" s="221"/>
      <c r="DJ111" s="221"/>
      <c r="DK111" s="221"/>
      <c r="DL111" s="221"/>
      <c r="DM111" s="221"/>
      <c r="DN111" s="221"/>
      <c r="DO111" s="221"/>
      <c r="DP111" s="221"/>
      <c r="DQ111" s="221"/>
      <c r="DR111" s="221"/>
      <c r="DS111" s="221"/>
      <c r="DT111" s="221"/>
      <c r="DU111" s="221"/>
      <c r="DV111" s="221"/>
      <c r="DW111" s="221"/>
      <c r="DX111" s="221"/>
      <c r="DY111" s="221"/>
      <c r="DZ111" s="221"/>
      <c r="EA111" s="221"/>
      <c r="EB111" s="221"/>
      <c r="EC111" s="221"/>
      <c r="ED111" s="221"/>
      <c r="EE111" s="221"/>
      <c r="EF111" s="221"/>
      <c r="EG111" s="221"/>
      <c r="EH111" s="221"/>
      <c r="EI111" s="221"/>
      <c r="EJ111" s="221"/>
      <c r="EK111" s="221"/>
      <c r="EL111" s="221"/>
      <c r="EM111" s="221"/>
      <c r="EN111" s="221"/>
      <c r="EO111" s="221"/>
      <c r="EP111" s="221"/>
      <c r="EQ111" s="221"/>
      <c r="ER111" s="221"/>
      <c r="ES111" s="221"/>
      <c r="ET111" s="221"/>
      <c r="EU111" s="221"/>
      <c r="EV111" s="221"/>
      <c r="EW111" s="221"/>
      <c r="EX111" s="221"/>
      <c r="EY111" s="221"/>
      <c r="EZ111" s="221"/>
      <c r="FA111" s="221"/>
      <c r="FB111" s="221"/>
      <c r="FC111" s="221"/>
      <c r="FD111" s="221"/>
      <c r="FE111" s="221"/>
      <c r="FF111" s="221"/>
      <c r="FG111" s="221"/>
      <c r="FH111" s="221"/>
      <c r="FI111" s="221"/>
      <c r="FJ111" s="221"/>
      <c r="FK111" s="221"/>
      <c r="FL111" s="221"/>
      <c r="FM111" s="221"/>
      <c r="FN111" s="221"/>
      <c r="FO111" s="221"/>
      <c r="FP111" s="221"/>
      <c r="FQ111" s="221"/>
      <c r="FR111" s="221"/>
      <c r="FS111" s="221"/>
      <c r="FT111" s="221"/>
      <c r="FU111" s="221"/>
      <c r="FV111" s="221"/>
      <c r="FW111" s="221"/>
      <c r="FX111" s="221"/>
      <c r="FY111" s="221"/>
      <c r="FZ111" s="221"/>
      <c r="GA111" s="221"/>
      <c r="GB111" s="221"/>
      <c r="GC111" s="221"/>
      <c r="GD111" s="221"/>
      <c r="GE111" s="221"/>
      <c r="GF111" s="221"/>
      <c r="GG111" s="221"/>
      <c r="GH111" s="221"/>
      <c r="GI111" s="221"/>
      <c r="GJ111" s="221"/>
    </row>
    <row r="112" spans="1:192" s="222" customFormat="1" x14ac:dyDescent="0.4">
      <c r="A112" s="410">
        <v>4.1100000000000003</v>
      </c>
      <c r="B112" s="286" t="e">
        <f>'BLANK BOQ'!#REF!</f>
        <v>#REF!</v>
      </c>
      <c r="C112" s="327"/>
      <c r="D112" s="257"/>
      <c r="E112" s="260"/>
      <c r="F112" s="305"/>
      <c r="G112" s="287"/>
      <c r="H112" s="306"/>
      <c r="I112" s="266"/>
      <c r="J112" s="266"/>
      <c r="K112" s="266"/>
      <c r="L112" s="266"/>
      <c r="M112" s="266"/>
      <c r="N112" s="288"/>
      <c r="O112" s="299"/>
      <c r="P112" s="221"/>
      <c r="Q112" s="221"/>
      <c r="R112" s="221"/>
      <c r="S112" s="221"/>
      <c r="T112" s="221"/>
      <c r="U112" s="221"/>
      <c r="V112" s="221"/>
      <c r="W112" s="221"/>
      <c r="X112" s="221"/>
      <c r="Y112" s="221"/>
      <c r="Z112" s="221"/>
      <c r="AA112" s="221"/>
      <c r="AB112" s="221"/>
      <c r="AC112" s="221"/>
      <c r="AD112" s="221"/>
      <c r="AE112" s="221"/>
      <c r="AF112" s="221"/>
      <c r="AG112" s="221"/>
      <c r="AH112" s="221"/>
      <c r="AI112" s="221"/>
      <c r="AJ112" s="221"/>
      <c r="AK112" s="221"/>
      <c r="AL112" s="221"/>
      <c r="AM112" s="221"/>
      <c r="AN112" s="221"/>
      <c r="AO112" s="221"/>
      <c r="AP112" s="221"/>
      <c r="AQ112" s="221"/>
      <c r="AR112" s="221"/>
      <c r="AS112" s="221"/>
      <c r="AT112" s="221"/>
      <c r="AU112" s="221"/>
      <c r="AV112" s="221"/>
      <c r="AW112" s="221"/>
      <c r="AX112" s="221"/>
      <c r="AY112" s="221"/>
      <c r="AZ112" s="221"/>
      <c r="BA112" s="221"/>
      <c r="BB112" s="221"/>
      <c r="BC112" s="221"/>
      <c r="BD112" s="221"/>
      <c r="BE112" s="221"/>
      <c r="BF112" s="221"/>
      <c r="BG112" s="221"/>
      <c r="BH112" s="221"/>
      <c r="BI112" s="221"/>
      <c r="BJ112" s="221"/>
      <c r="BK112" s="221"/>
      <c r="BL112" s="221"/>
      <c r="BM112" s="221"/>
      <c r="BN112" s="221"/>
      <c r="BO112" s="221"/>
      <c r="BP112" s="221"/>
      <c r="BQ112" s="221"/>
      <c r="BR112" s="221"/>
      <c r="BS112" s="221"/>
      <c r="BT112" s="221"/>
      <c r="BU112" s="221"/>
      <c r="BV112" s="221"/>
      <c r="BW112" s="221"/>
      <c r="BX112" s="221"/>
      <c r="BY112" s="221"/>
      <c r="BZ112" s="221"/>
      <c r="CA112" s="221"/>
      <c r="CB112" s="221"/>
      <c r="CC112" s="221"/>
      <c r="CD112" s="221"/>
      <c r="CE112" s="221"/>
      <c r="CF112" s="221"/>
      <c r="CG112" s="221"/>
      <c r="CH112" s="221"/>
      <c r="CI112" s="221"/>
      <c r="CJ112" s="221"/>
      <c r="CK112" s="221"/>
      <c r="CL112" s="221"/>
      <c r="CM112" s="221"/>
      <c r="CN112" s="221"/>
      <c r="CO112" s="221"/>
      <c r="CP112" s="221"/>
      <c r="CQ112" s="221"/>
      <c r="CR112" s="221"/>
      <c r="CS112" s="221"/>
      <c r="CT112" s="221"/>
      <c r="CU112" s="221"/>
      <c r="CV112" s="221"/>
      <c r="CW112" s="221"/>
      <c r="CX112" s="221"/>
      <c r="CY112" s="221"/>
      <c r="CZ112" s="221"/>
      <c r="DA112" s="221"/>
      <c r="DB112" s="221"/>
      <c r="DC112" s="221"/>
      <c r="DD112" s="221"/>
      <c r="DE112" s="221"/>
      <c r="DF112" s="221"/>
      <c r="DG112" s="221"/>
      <c r="DH112" s="221"/>
      <c r="DI112" s="221"/>
      <c r="DJ112" s="221"/>
      <c r="DK112" s="221"/>
      <c r="DL112" s="221"/>
      <c r="DM112" s="221"/>
      <c r="DN112" s="221"/>
      <c r="DO112" s="221"/>
      <c r="DP112" s="221"/>
      <c r="DQ112" s="221"/>
      <c r="DR112" s="221"/>
      <c r="DS112" s="221"/>
      <c r="DT112" s="221"/>
      <c r="DU112" s="221"/>
      <c r="DV112" s="221"/>
      <c r="DW112" s="221"/>
      <c r="DX112" s="221"/>
      <c r="DY112" s="221"/>
      <c r="DZ112" s="221"/>
      <c r="EA112" s="221"/>
      <c r="EB112" s="221"/>
      <c r="EC112" s="221"/>
      <c r="ED112" s="221"/>
      <c r="EE112" s="221"/>
      <c r="EF112" s="221"/>
      <c r="EG112" s="221"/>
      <c r="EH112" s="221"/>
      <c r="EI112" s="221"/>
      <c r="EJ112" s="221"/>
      <c r="EK112" s="221"/>
      <c r="EL112" s="221"/>
      <c r="EM112" s="221"/>
      <c r="EN112" s="221"/>
      <c r="EO112" s="221"/>
      <c r="EP112" s="221"/>
      <c r="EQ112" s="221"/>
      <c r="ER112" s="221"/>
      <c r="ES112" s="221"/>
      <c r="ET112" s="221"/>
      <c r="EU112" s="221"/>
      <c r="EV112" s="221"/>
      <c r="EW112" s="221"/>
      <c r="EX112" s="221"/>
      <c r="EY112" s="221"/>
      <c r="EZ112" s="221"/>
      <c r="FA112" s="221"/>
      <c r="FB112" s="221"/>
      <c r="FC112" s="221"/>
      <c r="FD112" s="221"/>
      <c r="FE112" s="221"/>
      <c r="FF112" s="221"/>
      <c r="FG112" s="221"/>
      <c r="FH112" s="221"/>
      <c r="FI112" s="221"/>
      <c r="FJ112" s="221"/>
      <c r="FK112" s="221"/>
      <c r="FL112" s="221"/>
      <c r="FM112" s="221"/>
      <c r="FN112" s="221"/>
      <c r="FO112" s="221"/>
      <c r="FP112" s="221"/>
      <c r="FQ112" s="221"/>
      <c r="FR112" s="221"/>
      <c r="FS112" s="221"/>
      <c r="FT112" s="221"/>
      <c r="FU112" s="221"/>
      <c r="FV112" s="221"/>
      <c r="FW112" s="221"/>
      <c r="FX112" s="221"/>
      <c r="FY112" s="221"/>
      <c r="FZ112" s="221"/>
      <c r="GA112" s="221"/>
      <c r="GB112" s="221"/>
      <c r="GC112" s="221"/>
      <c r="GD112" s="221"/>
      <c r="GE112" s="221"/>
      <c r="GF112" s="221"/>
      <c r="GG112" s="221"/>
      <c r="GH112" s="221"/>
      <c r="GI112" s="221"/>
      <c r="GJ112" s="221"/>
    </row>
    <row r="113" spans="1:192" s="222" customFormat="1" x14ac:dyDescent="0.4">
      <c r="A113" s="308" t="s">
        <v>686</v>
      </c>
      <c r="B113" s="309" t="e">
        <f>#REF!</f>
        <v>#REF!</v>
      </c>
      <c r="C113" s="408" t="e">
        <f>#REF!</f>
        <v>#REF!</v>
      </c>
      <c r="D113" s="408" t="e">
        <f>#REF!</f>
        <v>#REF!</v>
      </c>
      <c r="E113" s="260" t="e">
        <f>#REF!</f>
        <v>#REF!</v>
      </c>
      <c r="F113" s="260" t="e">
        <f>#REF!</f>
        <v>#REF!</v>
      </c>
      <c r="G113" s="260" t="e">
        <f>E113+F113</f>
        <v>#REF!</v>
      </c>
      <c r="H113" s="259">
        <v>12</v>
      </c>
      <c r="I113" s="260">
        <v>8</v>
      </c>
      <c r="J113" s="259">
        <f>H113+I113</f>
        <v>20</v>
      </c>
      <c r="K113" s="260" t="e">
        <f>J113%*G113</f>
        <v>#REF!</v>
      </c>
      <c r="L113" s="260" t="e">
        <f>5%*((G113)+(K113))</f>
        <v>#REF!</v>
      </c>
      <c r="M113" s="260" t="e">
        <f>ROUND((K113+L113),2)</f>
        <v>#REF!</v>
      </c>
      <c r="N113" s="260" t="e">
        <f>ROUND(C113*(G113+M113),2)</f>
        <v>#REF!</v>
      </c>
      <c r="O113" s="300" t="e">
        <f>N113/C113</f>
        <v>#REF!</v>
      </c>
      <c r="P113" s="221"/>
      <c r="Q113" s="221"/>
      <c r="R113" s="221"/>
      <c r="S113" s="221"/>
      <c r="T113" s="221"/>
      <c r="U113" s="221"/>
      <c r="V113" s="221"/>
      <c r="W113" s="221"/>
      <c r="X113" s="221"/>
      <c r="Y113" s="221"/>
      <c r="Z113" s="221"/>
      <c r="AA113" s="221"/>
      <c r="AB113" s="221"/>
      <c r="AC113" s="221"/>
      <c r="AD113" s="221"/>
      <c r="AE113" s="221"/>
      <c r="AF113" s="221"/>
      <c r="AG113" s="221"/>
      <c r="AH113" s="221"/>
      <c r="AI113" s="221"/>
      <c r="AJ113" s="221"/>
      <c r="AK113" s="221"/>
      <c r="AL113" s="221"/>
      <c r="AM113" s="221"/>
      <c r="AN113" s="221"/>
      <c r="AO113" s="221"/>
      <c r="AP113" s="221"/>
      <c r="AQ113" s="221"/>
      <c r="AR113" s="221"/>
      <c r="AS113" s="221"/>
      <c r="AT113" s="221"/>
      <c r="AU113" s="221"/>
      <c r="AV113" s="221"/>
      <c r="AW113" s="221"/>
      <c r="AX113" s="221"/>
      <c r="AY113" s="221"/>
      <c r="AZ113" s="221"/>
      <c r="BA113" s="221"/>
      <c r="BB113" s="221"/>
      <c r="BC113" s="221"/>
      <c r="BD113" s="221"/>
      <c r="BE113" s="221"/>
      <c r="BF113" s="221"/>
      <c r="BG113" s="221"/>
      <c r="BH113" s="221"/>
      <c r="BI113" s="221"/>
      <c r="BJ113" s="221"/>
      <c r="BK113" s="221"/>
      <c r="BL113" s="221"/>
      <c r="BM113" s="221"/>
      <c r="BN113" s="221"/>
      <c r="BO113" s="221"/>
      <c r="BP113" s="221"/>
      <c r="BQ113" s="221"/>
      <c r="BR113" s="221"/>
      <c r="BS113" s="221"/>
      <c r="BT113" s="221"/>
      <c r="BU113" s="221"/>
      <c r="BV113" s="221"/>
      <c r="BW113" s="221"/>
      <c r="BX113" s="221"/>
      <c r="BY113" s="221"/>
      <c r="BZ113" s="221"/>
      <c r="CA113" s="221"/>
      <c r="CB113" s="221"/>
      <c r="CC113" s="221"/>
      <c r="CD113" s="221"/>
      <c r="CE113" s="221"/>
      <c r="CF113" s="221"/>
      <c r="CG113" s="221"/>
      <c r="CH113" s="221"/>
      <c r="CI113" s="221"/>
      <c r="CJ113" s="221"/>
      <c r="CK113" s="221"/>
      <c r="CL113" s="221"/>
      <c r="CM113" s="221"/>
      <c r="CN113" s="221"/>
      <c r="CO113" s="221"/>
      <c r="CP113" s="221"/>
      <c r="CQ113" s="221"/>
      <c r="CR113" s="221"/>
      <c r="CS113" s="221"/>
      <c r="CT113" s="221"/>
      <c r="CU113" s="221"/>
      <c r="CV113" s="221"/>
      <c r="CW113" s="221"/>
      <c r="CX113" s="221"/>
      <c r="CY113" s="221"/>
      <c r="CZ113" s="221"/>
      <c r="DA113" s="221"/>
      <c r="DB113" s="221"/>
      <c r="DC113" s="221"/>
      <c r="DD113" s="221"/>
      <c r="DE113" s="221"/>
      <c r="DF113" s="221"/>
      <c r="DG113" s="221"/>
      <c r="DH113" s="221"/>
      <c r="DI113" s="221"/>
      <c r="DJ113" s="221"/>
      <c r="DK113" s="221"/>
      <c r="DL113" s="221"/>
      <c r="DM113" s="221"/>
      <c r="DN113" s="221"/>
      <c r="DO113" s="221"/>
      <c r="DP113" s="221"/>
      <c r="DQ113" s="221"/>
      <c r="DR113" s="221"/>
      <c r="DS113" s="221"/>
      <c r="DT113" s="221"/>
      <c r="DU113" s="221"/>
      <c r="DV113" s="221"/>
      <c r="DW113" s="221"/>
      <c r="DX113" s="221"/>
      <c r="DY113" s="221"/>
      <c r="DZ113" s="221"/>
      <c r="EA113" s="221"/>
      <c r="EB113" s="221"/>
      <c r="EC113" s="221"/>
      <c r="ED113" s="221"/>
      <c r="EE113" s="221"/>
      <c r="EF113" s="221"/>
      <c r="EG113" s="221"/>
      <c r="EH113" s="221"/>
      <c r="EI113" s="221"/>
      <c r="EJ113" s="221"/>
      <c r="EK113" s="221"/>
      <c r="EL113" s="221"/>
      <c r="EM113" s="221"/>
      <c r="EN113" s="221"/>
      <c r="EO113" s="221"/>
      <c r="EP113" s="221"/>
      <c r="EQ113" s="221"/>
      <c r="ER113" s="221"/>
      <c r="ES113" s="221"/>
      <c r="ET113" s="221"/>
      <c r="EU113" s="221"/>
      <c r="EV113" s="221"/>
      <c r="EW113" s="221"/>
      <c r="EX113" s="221"/>
      <c r="EY113" s="221"/>
      <c r="EZ113" s="221"/>
      <c r="FA113" s="221"/>
      <c r="FB113" s="221"/>
      <c r="FC113" s="221"/>
      <c r="FD113" s="221"/>
      <c r="FE113" s="221"/>
      <c r="FF113" s="221"/>
      <c r="FG113" s="221"/>
      <c r="FH113" s="221"/>
      <c r="FI113" s="221"/>
      <c r="FJ113" s="221"/>
      <c r="FK113" s="221"/>
      <c r="FL113" s="221"/>
      <c r="FM113" s="221"/>
      <c r="FN113" s="221"/>
      <c r="FO113" s="221"/>
      <c r="FP113" s="221"/>
      <c r="FQ113" s="221"/>
      <c r="FR113" s="221"/>
      <c r="FS113" s="221"/>
      <c r="FT113" s="221"/>
      <c r="FU113" s="221"/>
      <c r="FV113" s="221"/>
      <c r="FW113" s="221"/>
      <c r="FX113" s="221"/>
      <c r="FY113" s="221"/>
      <c r="FZ113" s="221"/>
      <c r="GA113" s="221"/>
      <c r="GB113" s="221"/>
      <c r="GC113" s="221"/>
      <c r="GD113" s="221"/>
      <c r="GE113" s="221"/>
      <c r="GF113" s="221"/>
      <c r="GG113" s="221"/>
      <c r="GH113" s="221"/>
      <c r="GI113" s="221"/>
      <c r="GJ113" s="221"/>
    </row>
    <row r="114" spans="1:192" s="238" customFormat="1" x14ac:dyDescent="0.25">
      <c r="A114" s="277"/>
      <c r="B114" s="278"/>
      <c r="C114" s="279"/>
      <c r="D114" s="280"/>
      <c r="E114" s="279"/>
      <c r="F114" s="259"/>
      <c r="G114" s="259"/>
      <c r="H114" s="259"/>
      <c r="I114" s="260"/>
      <c r="J114" s="259"/>
      <c r="K114" s="259"/>
      <c r="L114" s="259"/>
      <c r="M114" s="268" t="s">
        <v>713</v>
      </c>
      <c r="N114" s="269" t="e">
        <f>SUM(N68:N113)</f>
        <v>#REF!</v>
      </c>
      <c r="O114" s="281"/>
      <c r="P114" s="254" t="e">
        <f>N114</f>
        <v>#REF!</v>
      </c>
    </row>
    <row r="115" spans="1:192" s="262" customFormat="1" ht="25.5" customHeight="1" x14ac:dyDescent="0.25">
      <c r="A115" s="310">
        <v>5</v>
      </c>
      <c r="B115" s="336" t="s">
        <v>282</v>
      </c>
      <c r="C115" s="311"/>
      <c r="D115" s="312"/>
      <c r="E115" s="313"/>
      <c r="F115" s="313"/>
      <c r="G115" s="314"/>
      <c r="H115" s="315"/>
      <c r="I115" s="315"/>
      <c r="J115" s="315"/>
      <c r="K115" s="315"/>
      <c r="L115" s="315"/>
      <c r="M115" s="316"/>
      <c r="N115" s="317"/>
      <c r="O115" s="318"/>
    </row>
    <row r="116" spans="1:192" s="323" customFormat="1" ht="22.5" customHeight="1" x14ac:dyDescent="0.4">
      <c r="A116" s="319">
        <v>5.0999999999999996</v>
      </c>
      <c r="B116" s="320" t="str">
        <f>'BLANK BOQ'!B74</f>
        <v>Concrete and Steel Works</v>
      </c>
      <c r="C116" s="233"/>
      <c r="D116" s="257"/>
      <c r="E116" s="321"/>
      <c r="F116" s="260"/>
      <c r="G116" s="287"/>
      <c r="H116" s="266"/>
      <c r="I116" s="266"/>
      <c r="J116" s="266"/>
      <c r="K116" s="266"/>
      <c r="L116" s="266"/>
      <c r="M116" s="266"/>
      <c r="N116" s="288"/>
      <c r="O116" s="322"/>
      <c r="P116" s="324"/>
      <c r="Q116" s="324"/>
      <c r="R116" s="324"/>
      <c r="S116" s="324"/>
      <c r="T116" s="324"/>
      <c r="U116" s="324"/>
      <c r="V116" s="324"/>
      <c r="W116" s="324"/>
      <c r="X116" s="324"/>
      <c r="Y116" s="324"/>
      <c r="Z116" s="324"/>
      <c r="AA116" s="324"/>
      <c r="AB116" s="324"/>
      <c r="AC116" s="324"/>
      <c r="AD116" s="324"/>
      <c r="AE116" s="324"/>
      <c r="AF116" s="324"/>
      <c r="AG116" s="324"/>
      <c r="AH116" s="324"/>
      <c r="AI116" s="324"/>
      <c r="AJ116" s="324"/>
      <c r="AK116" s="324"/>
      <c r="AL116" s="324"/>
      <c r="AM116" s="324"/>
      <c r="AN116" s="324"/>
      <c r="AO116" s="324"/>
      <c r="AP116" s="324"/>
      <c r="AQ116" s="324"/>
      <c r="AR116" s="324"/>
      <c r="AS116" s="324"/>
      <c r="AT116" s="324"/>
      <c r="AU116" s="324"/>
      <c r="AV116" s="324"/>
      <c r="AW116" s="324"/>
      <c r="AX116" s="324"/>
      <c r="AY116" s="324"/>
      <c r="AZ116" s="324"/>
      <c r="BA116" s="324"/>
      <c r="BB116" s="324"/>
      <c r="BC116" s="324"/>
      <c r="BD116" s="324"/>
      <c r="BE116" s="324"/>
      <c r="BF116" s="324"/>
      <c r="BG116" s="324"/>
      <c r="BH116" s="324"/>
      <c r="BI116" s="324"/>
      <c r="BJ116" s="324"/>
      <c r="BK116" s="324"/>
      <c r="BL116" s="324"/>
      <c r="BM116" s="324"/>
      <c r="BN116" s="324"/>
      <c r="BO116" s="324"/>
      <c r="BP116" s="324"/>
      <c r="BQ116" s="324"/>
      <c r="BR116" s="324"/>
      <c r="BS116" s="324"/>
      <c r="BT116" s="324"/>
      <c r="BU116" s="324"/>
      <c r="BV116" s="324"/>
      <c r="BW116" s="324"/>
      <c r="BX116" s="324"/>
      <c r="BY116" s="324"/>
      <c r="BZ116" s="324"/>
      <c r="CA116" s="324"/>
      <c r="CB116" s="324"/>
      <c r="CC116" s="324"/>
      <c r="CD116" s="324"/>
      <c r="CE116" s="324"/>
      <c r="CF116" s="324"/>
      <c r="CG116" s="324"/>
      <c r="CH116" s="324"/>
      <c r="CI116" s="324"/>
      <c r="CJ116" s="324"/>
      <c r="CK116" s="324"/>
      <c r="CL116" s="324"/>
      <c r="CM116" s="324"/>
      <c r="CN116" s="324"/>
      <c r="CO116" s="324"/>
      <c r="CP116" s="324"/>
      <c r="CQ116" s="324"/>
      <c r="CR116" s="324"/>
      <c r="CS116" s="324"/>
      <c r="CT116" s="324"/>
      <c r="CU116" s="324"/>
      <c r="CV116" s="324"/>
      <c r="CW116" s="324"/>
      <c r="CX116" s="324"/>
      <c r="CY116" s="324"/>
      <c r="CZ116" s="324"/>
      <c r="DA116" s="324"/>
      <c r="DB116" s="324"/>
      <c r="DC116" s="324"/>
      <c r="DD116" s="324"/>
      <c r="DE116" s="324"/>
      <c r="DF116" s="324"/>
      <c r="DG116" s="324"/>
      <c r="DH116" s="324"/>
      <c r="DI116" s="324"/>
      <c r="DJ116" s="324"/>
      <c r="DK116" s="324"/>
      <c r="DL116" s="324"/>
      <c r="DM116" s="324"/>
      <c r="DN116" s="324"/>
      <c r="DO116" s="324"/>
      <c r="DP116" s="324"/>
      <c r="DQ116" s="324"/>
      <c r="DR116" s="324"/>
      <c r="DS116" s="324"/>
      <c r="DT116" s="324"/>
      <c r="DU116" s="324"/>
      <c r="DV116" s="324"/>
      <c r="DW116" s="324"/>
      <c r="DX116" s="324"/>
      <c r="DY116" s="324"/>
      <c r="DZ116" s="324"/>
      <c r="EA116" s="324"/>
      <c r="EB116" s="324"/>
      <c r="EC116" s="324"/>
      <c r="ED116" s="324"/>
      <c r="EE116" s="324"/>
      <c r="EF116" s="324"/>
      <c r="EG116" s="324"/>
      <c r="EH116" s="324"/>
      <c r="EI116" s="324"/>
      <c r="EJ116" s="324"/>
      <c r="EK116" s="324"/>
      <c r="EL116" s="324"/>
      <c r="EM116" s="324"/>
      <c r="EN116" s="324"/>
      <c r="EO116" s="324"/>
      <c r="EP116" s="324"/>
      <c r="EQ116" s="324"/>
      <c r="ER116" s="324"/>
      <c r="ES116" s="324"/>
      <c r="ET116" s="324"/>
      <c r="EU116" s="324"/>
      <c r="EV116" s="324"/>
      <c r="EW116" s="324"/>
      <c r="EX116" s="324"/>
      <c r="EY116" s="324"/>
      <c r="EZ116" s="324"/>
      <c r="FA116" s="324"/>
      <c r="FB116" s="324"/>
      <c r="FC116" s="324"/>
      <c r="FD116" s="324"/>
      <c r="FE116" s="324"/>
      <c r="FF116" s="324"/>
      <c r="FG116" s="324"/>
      <c r="FH116" s="324"/>
      <c r="FI116" s="324"/>
      <c r="FJ116" s="324"/>
      <c r="FK116" s="324"/>
      <c r="FL116" s="324"/>
      <c r="FM116" s="324"/>
      <c r="FN116" s="324"/>
      <c r="FO116" s="324"/>
      <c r="FP116" s="324"/>
      <c r="FQ116" s="324"/>
      <c r="FR116" s="324"/>
      <c r="FS116" s="324"/>
      <c r="FT116" s="324"/>
      <c r="FU116" s="324"/>
      <c r="FV116" s="324"/>
      <c r="FW116" s="324"/>
      <c r="FX116" s="324"/>
      <c r="FY116" s="324"/>
      <c r="FZ116" s="324"/>
      <c r="GA116" s="324"/>
      <c r="GB116" s="324"/>
      <c r="GC116" s="324"/>
      <c r="GD116" s="324"/>
      <c r="GE116" s="324"/>
      <c r="GF116" s="324"/>
      <c r="GG116" s="324"/>
      <c r="GH116" s="324"/>
      <c r="GI116" s="324"/>
    </row>
    <row r="117" spans="1:192" s="323" customFormat="1" ht="56.25" customHeight="1" x14ac:dyDescent="0.35">
      <c r="A117" s="325" t="s">
        <v>38</v>
      </c>
      <c r="B117" s="326" t="e">
        <f>#REF!</f>
        <v>#REF!</v>
      </c>
      <c r="C117" s="412" t="e">
        <f>#REF!</f>
        <v>#REF!</v>
      </c>
      <c r="D117" s="413" t="e">
        <f>#REF!</f>
        <v>#REF!</v>
      </c>
      <c r="E117" s="328" t="e">
        <f>#REF!</f>
        <v>#REF!</v>
      </c>
      <c r="F117" s="321" t="e">
        <f>#REF!</f>
        <v>#REF!</v>
      </c>
      <c r="G117" s="259" t="e">
        <f t="shared" ref="G117:G119" si="7">E117+F117</f>
        <v>#REF!</v>
      </c>
      <c r="H117" s="259">
        <v>12</v>
      </c>
      <c r="I117" s="260">
        <v>8</v>
      </c>
      <c r="J117" s="259">
        <f t="shared" ref="J117:J119" si="8">H117+I117</f>
        <v>20</v>
      </c>
      <c r="K117" s="259" t="e">
        <f>J117%*G117</f>
        <v>#REF!</v>
      </c>
      <c r="L117" s="259" t="e">
        <f>5%*((G117)+(K117))</f>
        <v>#REF!</v>
      </c>
      <c r="M117" s="259" t="e">
        <f t="shared" ref="M117:M119" si="9">K117+L117</f>
        <v>#REF!</v>
      </c>
      <c r="N117" s="260" t="e">
        <f t="shared" ref="N117:N119" si="10">(+M117+G117)*C117</f>
        <v>#REF!</v>
      </c>
      <c r="O117" s="259" t="e">
        <f t="shared" ref="O117:O119" si="11">N117/C117</f>
        <v>#REF!</v>
      </c>
      <c r="P117" s="324"/>
      <c r="Q117" s="324"/>
      <c r="R117" s="324"/>
      <c r="S117" s="324"/>
      <c r="T117" s="324"/>
      <c r="U117" s="324"/>
      <c r="V117" s="324"/>
      <c r="W117" s="324"/>
      <c r="X117" s="324"/>
      <c r="Y117" s="324"/>
      <c r="Z117" s="324"/>
      <c r="AA117" s="324"/>
      <c r="AB117" s="324"/>
      <c r="AC117" s="324"/>
      <c r="AD117" s="324"/>
      <c r="AE117" s="324"/>
      <c r="AF117" s="324"/>
      <c r="AG117" s="324"/>
      <c r="AH117" s="324"/>
      <c r="AI117" s="324"/>
      <c r="AJ117" s="324"/>
      <c r="AK117" s="324"/>
      <c r="AL117" s="324"/>
      <c r="AM117" s="324"/>
      <c r="AN117" s="324"/>
      <c r="AO117" s="324"/>
      <c r="AP117" s="324"/>
      <c r="AQ117" s="324"/>
      <c r="AR117" s="324"/>
      <c r="AS117" s="324"/>
      <c r="AT117" s="324"/>
      <c r="AU117" s="324"/>
      <c r="AV117" s="324"/>
      <c r="AW117" s="324"/>
      <c r="AX117" s="324"/>
      <c r="AY117" s="324"/>
      <c r="AZ117" s="324"/>
      <c r="BA117" s="324"/>
      <c r="BB117" s="324"/>
      <c r="BC117" s="324"/>
      <c r="BD117" s="324"/>
      <c r="BE117" s="324"/>
      <c r="BF117" s="324"/>
      <c r="BG117" s="324"/>
      <c r="BH117" s="324"/>
      <c r="BI117" s="324"/>
      <c r="BJ117" s="324"/>
      <c r="BK117" s="324"/>
      <c r="BL117" s="324"/>
      <c r="BM117" s="324"/>
      <c r="BN117" s="324"/>
      <c r="BO117" s="324"/>
      <c r="BP117" s="324"/>
      <c r="BQ117" s="324"/>
      <c r="BR117" s="324"/>
      <c r="BS117" s="324"/>
      <c r="BT117" s="324"/>
      <c r="BU117" s="324"/>
      <c r="BV117" s="324"/>
      <c r="BW117" s="324"/>
      <c r="BX117" s="324"/>
      <c r="BY117" s="324"/>
      <c r="BZ117" s="324"/>
      <c r="CA117" s="324"/>
      <c r="CB117" s="324"/>
      <c r="CC117" s="324"/>
      <c r="CD117" s="324"/>
      <c r="CE117" s="324"/>
      <c r="CF117" s="324"/>
      <c r="CG117" s="324"/>
      <c r="CH117" s="324"/>
      <c r="CI117" s="324"/>
      <c r="CJ117" s="324"/>
      <c r="CK117" s="324"/>
      <c r="CL117" s="324"/>
      <c r="CM117" s="324"/>
      <c r="CN117" s="324"/>
      <c r="CO117" s="324"/>
      <c r="CP117" s="324"/>
      <c r="CQ117" s="324"/>
      <c r="CR117" s="324"/>
      <c r="CS117" s="324"/>
      <c r="CT117" s="324"/>
      <c r="CU117" s="324"/>
      <c r="CV117" s="324"/>
      <c r="CW117" s="324"/>
      <c r="CX117" s="324"/>
      <c r="CY117" s="324"/>
      <c r="CZ117" s="324"/>
      <c r="DA117" s="324"/>
      <c r="DB117" s="324"/>
      <c r="DC117" s="324"/>
      <c r="DD117" s="324"/>
      <c r="DE117" s="324"/>
      <c r="DF117" s="324"/>
      <c r="DG117" s="324"/>
      <c r="DH117" s="324"/>
      <c r="DI117" s="324"/>
      <c r="DJ117" s="324"/>
      <c r="DK117" s="324"/>
      <c r="DL117" s="324"/>
      <c r="DM117" s="324"/>
      <c r="DN117" s="324"/>
      <c r="DO117" s="324"/>
      <c r="DP117" s="324"/>
      <c r="DQ117" s="324"/>
      <c r="DR117" s="324"/>
      <c r="DS117" s="324"/>
      <c r="DT117" s="324"/>
      <c r="DU117" s="324"/>
      <c r="DV117" s="324"/>
      <c r="DW117" s="324"/>
      <c r="DX117" s="324"/>
      <c r="DY117" s="324"/>
      <c r="DZ117" s="324"/>
      <c r="EA117" s="324"/>
      <c r="EB117" s="324"/>
      <c r="EC117" s="324"/>
      <c r="ED117" s="324"/>
      <c r="EE117" s="324"/>
      <c r="EF117" s="324"/>
      <c r="EG117" s="324"/>
      <c r="EH117" s="324"/>
      <c r="EI117" s="324"/>
      <c r="EJ117" s="324"/>
      <c r="EK117" s="324"/>
      <c r="EL117" s="324"/>
      <c r="EM117" s="324"/>
      <c r="EN117" s="324"/>
      <c r="EO117" s="324"/>
      <c r="EP117" s="324"/>
      <c r="EQ117" s="324"/>
      <c r="ER117" s="324"/>
      <c r="ES117" s="324"/>
      <c r="ET117" s="324"/>
      <c r="EU117" s="324"/>
      <c r="EV117" s="324"/>
      <c r="EW117" s="324"/>
      <c r="EX117" s="324"/>
      <c r="EY117" s="324"/>
      <c r="EZ117" s="324"/>
      <c r="FA117" s="324"/>
      <c r="FB117" s="324"/>
      <c r="FC117" s="324"/>
      <c r="FD117" s="324"/>
      <c r="FE117" s="324"/>
      <c r="FF117" s="324"/>
      <c r="FG117" s="324"/>
      <c r="FH117" s="324"/>
      <c r="FI117" s="324"/>
      <c r="FJ117" s="324"/>
      <c r="FK117" s="324"/>
      <c r="FL117" s="324"/>
      <c r="FM117" s="324"/>
      <c r="FN117" s="324"/>
      <c r="FO117" s="324"/>
      <c r="FP117" s="324"/>
      <c r="FQ117" s="324"/>
      <c r="FR117" s="324"/>
      <c r="FS117" s="324"/>
      <c r="FT117" s="324"/>
      <c r="FU117" s="324"/>
      <c r="FV117" s="324"/>
      <c r="FW117" s="324"/>
      <c r="FX117" s="324"/>
      <c r="FY117" s="324"/>
      <c r="FZ117" s="324"/>
      <c r="GA117" s="324"/>
      <c r="GB117" s="324"/>
      <c r="GC117" s="324"/>
      <c r="GD117" s="324"/>
      <c r="GE117" s="324"/>
      <c r="GF117" s="324"/>
      <c r="GG117" s="324"/>
      <c r="GH117" s="324"/>
      <c r="GI117" s="324"/>
    </row>
    <row r="118" spans="1:192" s="323" customFormat="1" ht="22.5" customHeight="1" x14ac:dyDescent="0.35">
      <c r="A118" s="325" t="s">
        <v>39</v>
      </c>
      <c r="B118" s="325" t="e">
        <f>#REF!</f>
        <v>#REF!</v>
      </c>
      <c r="C118" s="327" t="e">
        <f>#REF!</f>
        <v>#REF!</v>
      </c>
      <c r="D118" s="414" t="e">
        <f>#REF!</f>
        <v>#REF!</v>
      </c>
      <c r="E118" s="328" t="e">
        <f>#REF!</f>
        <v>#REF!</v>
      </c>
      <c r="F118" s="321" t="e">
        <f>#REF!</f>
        <v>#REF!</v>
      </c>
      <c r="G118" s="259" t="e">
        <f t="shared" si="7"/>
        <v>#REF!</v>
      </c>
      <c r="H118" s="259">
        <v>12</v>
      </c>
      <c r="I118" s="260">
        <v>8</v>
      </c>
      <c r="J118" s="259">
        <f t="shared" si="8"/>
        <v>20</v>
      </c>
      <c r="K118" s="259" t="e">
        <f t="shared" ref="K118:K119" si="12">J118%*G118</f>
        <v>#REF!</v>
      </c>
      <c r="L118" s="259" t="e">
        <f t="shared" ref="L118:L119" si="13">5%*((G118)+(K118))</f>
        <v>#REF!</v>
      </c>
      <c r="M118" s="259" t="e">
        <f t="shared" si="9"/>
        <v>#REF!</v>
      </c>
      <c r="N118" s="260" t="e">
        <f t="shared" si="10"/>
        <v>#REF!</v>
      </c>
      <c r="O118" s="259" t="e">
        <f t="shared" si="11"/>
        <v>#REF!</v>
      </c>
      <c r="P118" s="324"/>
      <c r="Q118" s="324"/>
      <c r="R118" s="324"/>
      <c r="S118" s="324"/>
      <c r="T118" s="324"/>
      <c r="U118" s="324"/>
      <c r="V118" s="324"/>
      <c r="W118" s="324"/>
      <c r="X118" s="324"/>
      <c r="Y118" s="324"/>
      <c r="Z118" s="324"/>
      <c r="AA118" s="324"/>
      <c r="AB118" s="324"/>
      <c r="AC118" s="324"/>
      <c r="AD118" s="324"/>
      <c r="AE118" s="324"/>
      <c r="AF118" s="324"/>
      <c r="AG118" s="324"/>
      <c r="AH118" s="324"/>
      <c r="AI118" s="324"/>
      <c r="AJ118" s="324"/>
      <c r="AK118" s="324"/>
      <c r="AL118" s="324"/>
      <c r="AM118" s="324"/>
      <c r="AN118" s="324"/>
      <c r="AO118" s="324"/>
      <c r="AP118" s="324"/>
      <c r="AQ118" s="324"/>
      <c r="AR118" s="324"/>
      <c r="AS118" s="324"/>
      <c r="AT118" s="324"/>
      <c r="AU118" s="324"/>
      <c r="AV118" s="324"/>
      <c r="AW118" s="324"/>
      <c r="AX118" s="324"/>
      <c r="AY118" s="324"/>
      <c r="AZ118" s="324"/>
      <c r="BA118" s="324"/>
      <c r="BB118" s="324"/>
      <c r="BC118" s="324"/>
      <c r="BD118" s="324"/>
      <c r="BE118" s="324"/>
      <c r="BF118" s="324"/>
      <c r="BG118" s="324"/>
      <c r="BH118" s="324"/>
      <c r="BI118" s="324"/>
      <c r="BJ118" s="324"/>
      <c r="BK118" s="324"/>
      <c r="BL118" s="324"/>
      <c r="BM118" s="324"/>
      <c r="BN118" s="324"/>
      <c r="BO118" s="324"/>
      <c r="BP118" s="324"/>
      <c r="BQ118" s="324"/>
      <c r="BR118" s="324"/>
      <c r="BS118" s="324"/>
      <c r="BT118" s="324"/>
      <c r="BU118" s="324"/>
      <c r="BV118" s="324"/>
      <c r="BW118" s="324"/>
      <c r="BX118" s="324"/>
      <c r="BY118" s="324"/>
      <c r="BZ118" s="324"/>
      <c r="CA118" s="324"/>
      <c r="CB118" s="324"/>
      <c r="CC118" s="324"/>
      <c r="CD118" s="324"/>
      <c r="CE118" s="324"/>
      <c r="CF118" s="324"/>
      <c r="CG118" s="324"/>
      <c r="CH118" s="324"/>
      <c r="CI118" s="324"/>
      <c r="CJ118" s="324"/>
      <c r="CK118" s="324"/>
      <c r="CL118" s="324"/>
      <c r="CM118" s="324"/>
      <c r="CN118" s="324"/>
      <c r="CO118" s="324"/>
      <c r="CP118" s="324"/>
      <c r="CQ118" s="324"/>
      <c r="CR118" s="324"/>
      <c r="CS118" s="324"/>
      <c r="CT118" s="324"/>
      <c r="CU118" s="324"/>
      <c r="CV118" s="324"/>
      <c r="CW118" s="324"/>
      <c r="CX118" s="324"/>
      <c r="CY118" s="324"/>
      <c r="CZ118" s="324"/>
      <c r="DA118" s="324"/>
      <c r="DB118" s="324"/>
      <c r="DC118" s="324"/>
      <c r="DD118" s="324"/>
      <c r="DE118" s="324"/>
      <c r="DF118" s="324"/>
      <c r="DG118" s="324"/>
      <c r="DH118" s="324"/>
      <c r="DI118" s="324"/>
      <c r="DJ118" s="324"/>
      <c r="DK118" s="324"/>
      <c r="DL118" s="324"/>
      <c r="DM118" s="324"/>
      <c r="DN118" s="324"/>
      <c r="DO118" s="324"/>
      <c r="DP118" s="324"/>
      <c r="DQ118" s="324"/>
      <c r="DR118" s="324"/>
      <c r="DS118" s="324"/>
      <c r="DT118" s="324"/>
      <c r="DU118" s="324"/>
      <c r="DV118" s="324"/>
      <c r="DW118" s="324"/>
      <c r="DX118" s="324"/>
      <c r="DY118" s="324"/>
      <c r="DZ118" s="324"/>
      <c r="EA118" s="324"/>
      <c r="EB118" s="324"/>
      <c r="EC118" s="324"/>
      <c r="ED118" s="324"/>
      <c r="EE118" s="324"/>
      <c r="EF118" s="324"/>
      <c r="EG118" s="324"/>
      <c r="EH118" s="324"/>
      <c r="EI118" s="324"/>
      <c r="EJ118" s="324"/>
      <c r="EK118" s="324"/>
      <c r="EL118" s="324"/>
      <c r="EM118" s="324"/>
      <c r="EN118" s="324"/>
      <c r="EO118" s="324"/>
      <c r="EP118" s="324"/>
      <c r="EQ118" s="324"/>
      <c r="ER118" s="324"/>
      <c r="ES118" s="324"/>
      <c r="ET118" s="324"/>
      <c r="EU118" s="324"/>
      <c r="EV118" s="324"/>
      <c r="EW118" s="324"/>
      <c r="EX118" s="324"/>
      <c r="EY118" s="324"/>
      <c r="EZ118" s="324"/>
      <c r="FA118" s="324"/>
      <c r="FB118" s="324"/>
      <c r="FC118" s="324"/>
      <c r="FD118" s="324"/>
      <c r="FE118" s="324"/>
      <c r="FF118" s="324"/>
      <c r="FG118" s="324"/>
      <c r="FH118" s="324"/>
      <c r="FI118" s="324"/>
      <c r="FJ118" s="324"/>
      <c r="FK118" s="324"/>
      <c r="FL118" s="324"/>
      <c r="FM118" s="324"/>
      <c r="FN118" s="324"/>
      <c r="FO118" s="324"/>
      <c r="FP118" s="324"/>
      <c r="FQ118" s="324"/>
      <c r="FR118" s="324"/>
      <c r="FS118" s="324"/>
      <c r="FT118" s="324"/>
      <c r="FU118" s="324"/>
      <c r="FV118" s="324"/>
      <c r="FW118" s="324"/>
      <c r="FX118" s="324"/>
      <c r="FY118" s="324"/>
      <c r="FZ118" s="324"/>
      <c r="GA118" s="324"/>
      <c r="GB118" s="324"/>
      <c r="GC118" s="324"/>
      <c r="GD118" s="324"/>
      <c r="GE118" s="324"/>
      <c r="GF118" s="324"/>
      <c r="GG118" s="324"/>
      <c r="GH118" s="324"/>
      <c r="GI118" s="324"/>
    </row>
    <row r="119" spans="1:192" s="323" customFormat="1" ht="22.5" customHeight="1" x14ac:dyDescent="0.35">
      <c r="A119" s="325" t="s">
        <v>40</v>
      </c>
      <c r="B119" s="325" t="e">
        <f>#REF!</f>
        <v>#REF!</v>
      </c>
      <c r="C119" s="327" t="e">
        <f>#REF!</f>
        <v>#REF!</v>
      </c>
      <c r="D119" s="414" t="e">
        <f>#REF!</f>
        <v>#REF!</v>
      </c>
      <c r="E119" s="328" t="e">
        <f>#REF!</f>
        <v>#REF!</v>
      </c>
      <c r="F119" s="321" t="e">
        <f>#REF!</f>
        <v>#REF!</v>
      </c>
      <c r="G119" s="259" t="e">
        <f t="shared" si="7"/>
        <v>#REF!</v>
      </c>
      <c r="H119" s="259">
        <v>12</v>
      </c>
      <c r="I119" s="260">
        <v>8</v>
      </c>
      <c r="J119" s="259">
        <f t="shared" si="8"/>
        <v>20</v>
      </c>
      <c r="K119" s="259" t="e">
        <f t="shared" si="12"/>
        <v>#REF!</v>
      </c>
      <c r="L119" s="259" t="e">
        <f t="shared" si="13"/>
        <v>#REF!</v>
      </c>
      <c r="M119" s="259" t="e">
        <f t="shared" si="9"/>
        <v>#REF!</v>
      </c>
      <c r="N119" s="260" t="e">
        <f t="shared" si="10"/>
        <v>#REF!</v>
      </c>
      <c r="O119" s="259" t="e">
        <f t="shared" si="11"/>
        <v>#REF!</v>
      </c>
      <c r="P119" s="324"/>
      <c r="Q119" s="324"/>
      <c r="R119" s="324"/>
      <c r="S119" s="324"/>
      <c r="T119" s="324"/>
      <c r="U119" s="324"/>
      <c r="V119" s="324"/>
      <c r="W119" s="324"/>
      <c r="X119" s="324"/>
      <c r="Y119" s="324"/>
      <c r="Z119" s="324"/>
      <c r="AA119" s="324"/>
      <c r="AB119" s="324"/>
      <c r="AC119" s="324"/>
      <c r="AD119" s="324"/>
      <c r="AE119" s="324"/>
      <c r="AF119" s="324"/>
      <c r="AG119" s="324"/>
      <c r="AH119" s="324"/>
      <c r="AI119" s="324"/>
      <c r="AJ119" s="324"/>
      <c r="AK119" s="324"/>
      <c r="AL119" s="324"/>
      <c r="AM119" s="324"/>
      <c r="AN119" s="324"/>
      <c r="AO119" s="324"/>
      <c r="AP119" s="324"/>
      <c r="AQ119" s="324"/>
      <c r="AR119" s="324"/>
      <c r="AS119" s="324"/>
      <c r="AT119" s="324"/>
      <c r="AU119" s="324"/>
      <c r="AV119" s="324"/>
      <c r="AW119" s="324"/>
      <c r="AX119" s="324"/>
      <c r="AY119" s="324"/>
      <c r="AZ119" s="324"/>
      <c r="BA119" s="324"/>
      <c r="BB119" s="324"/>
      <c r="BC119" s="324"/>
      <c r="BD119" s="324"/>
      <c r="BE119" s="324"/>
      <c r="BF119" s="324"/>
      <c r="BG119" s="324"/>
      <c r="BH119" s="324"/>
      <c r="BI119" s="324"/>
      <c r="BJ119" s="324"/>
      <c r="BK119" s="324"/>
      <c r="BL119" s="324"/>
      <c r="BM119" s="324"/>
      <c r="BN119" s="324"/>
      <c r="BO119" s="324"/>
      <c r="BP119" s="324"/>
      <c r="BQ119" s="324"/>
      <c r="BR119" s="324"/>
      <c r="BS119" s="324"/>
      <c r="BT119" s="324"/>
      <c r="BU119" s="324"/>
      <c r="BV119" s="324"/>
      <c r="BW119" s="324"/>
      <c r="BX119" s="324"/>
      <c r="BY119" s="324"/>
      <c r="BZ119" s="324"/>
      <c r="CA119" s="324"/>
      <c r="CB119" s="324"/>
      <c r="CC119" s="324"/>
      <c r="CD119" s="324"/>
      <c r="CE119" s="324"/>
      <c r="CF119" s="324"/>
      <c r="CG119" s="324"/>
      <c r="CH119" s="324"/>
      <c r="CI119" s="324"/>
      <c r="CJ119" s="324"/>
      <c r="CK119" s="324"/>
      <c r="CL119" s="324"/>
      <c r="CM119" s="324"/>
      <c r="CN119" s="324"/>
      <c r="CO119" s="324"/>
      <c r="CP119" s="324"/>
      <c r="CQ119" s="324"/>
      <c r="CR119" s="324"/>
      <c r="CS119" s="324"/>
      <c r="CT119" s="324"/>
      <c r="CU119" s="324"/>
      <c r="CV119" s="324"/>
      <c r="CW119" s="324"/>
      <c r="CX119" s="324"/>
      <c r="CY119" s="324"/>
      <c r="CZ119" s="324"/>
      <c r="DA119" s="324"/>
      <c r="DB119" s="324"/>
      <c r="DC119" s="324"/>
      <c r="DD119" s="324"/>
      <c r="DE119" s="324"/>
      <c r="DF119" s="324"/>
      <c r="DG119" s="324"/>
      <c r="DH119" s="324"/>
      <c r="DI119" s="324"/>
      <c r="DJ119" s="324"/>
      <c r="DK119" s="324"/>
      <c r="DL119" s="324"/>
      <c r="DM119" s="324"/>
      <c r="DN119" s="324"/>
      <c r="DO119" s="324"/>
      <c r="DP119" s="324"/>
      <c r="DQ119" s="324"/>
      <c r="DR119" s="324"/>
      <c r="DS119" s="324"/>
      <c r="DT119" s="324"/>
      <c r="DU119" s="324"/>
      <c r="DV119" s="324"/>
      <c r="DW119" s="324"/>
      <c r="DX119" s="324"/>
      <c r="DY119" s="324"/>
      <c r="DZ119" s="324"/>
      <c r="EA119" s="324"/>
      <c r="EB119" s="324"/>
      <c r="EC119" s="324"/>
      <c r="ED119" s="324"/>
      <c r="EE119" s="324"/>
      <c r="EF119" s="324"/>
      <c r="EG119" s="324"/>
      <c r="EH119" s="324"/>
      <c r="EI119" s="324"/>
      <c r="EJ119" s="324"/>
      <c r="EK119" s="324"/>
      <c r="EL119" s="324"/>
      <c r="EM119" s="324"/>
      <c r="EN119" s="324"/>
      <c r="EO119" s="324"/>
      <c r="EP119" s="324"/>
      <c r="EQ119" s="324"/>
      <c r="ER119" s="324"/>
      <c r="ES119" s="324"/>
      <c r="ET119" s="324"/>
      <c r="EU119" s="324"/>
      <c r="EV119" s="324"/>
      <c r="EW119" s="324"/>
      <c r="EX119" s="324"/>
      <c r="EY119" s="324"/>
      <c r="EZ119" s="324"/>
      <c r="FA119" s="324"/>
      <c r="FB119" s="324"/>
      <c r="FC119" s="324"/>
      <c r="FD119" s="324"/>
      <c r="FE119" s="324"/>
      <c r="FF119" s="324"/>
      <c r="FG119" s="324"/>
      <c r="FH119" s="324"/>
      <c r="FI119" s="324"/>
      <c r="FJ119" s="324"/>
      <c r="FK119" s="324"/>
      <c r="FL119" s="324"/>
      <c r="FM119" s="324"/>
      <c r="FN119" s="324"/>
      <c r="FO119" s="324"/>
      <c r="FP119" s="324"/>
      <c r="FQ119" s="324"/>
      <c r="FR119" s="324"/>
      <c r="FS119" s="324"/>
      <c r="FT119" s="324"/>
      <c r="FU119" s="324"/>
      <c r="FV119" s="324"/>
      <c r="FW119" s="324"/>
      <c r="FX119" s="324"/>
      <c r="FY119" s="324"/>
      <c r="FZ119" s="324"/>
      <c r="GA119" s="324"/>
      <c r="GB119" s="324"/>
      <c r="GC119" s="324"/>
      <c r="GD119" s="324"/>
      <c r="GE119" s="324"/>
      <c r="GF119" s="324"/>
      <c r="GG119" s="324"/>
      <c r="GH119" s="324"/>
      <c r="GI119" s="324"/>
    </row>
    <row r="120" spans="1:192" x14ac:dyDescent="0.4">
      <c r="A120" s="330"/>
      <c r="B120" s="331"/>
      <c r="C120" s="332"/>
      <c r="D120" s="333"/>
      <c r="E120" s="332"/>
      <c r="F120" s="332"/>
      <c r="G120" s="322"/>
      <c r="H120" s="322"/>
      <c r="I120" s="322"/>
      <c r="J120" s="322"/>
      <c r="K120" s="322"/>
      <c r="L120" s="322"/>
      <c r="M120" s="268" t="s">
        <v>713</v>
      </c>
      <c r="N120" s="269" t="e">
        <f>SUM(N117:N119)</f>
        <v>#REF!</v>
      </c>
      <c r="O120" s="299"/>
      <c r="P120" s="254" t="e">
        <f>N120</f>
        <v>#REF!</v>
      </c>
    </row>
    <row r="121" spans="1:192" s="342" customFormat="1" x14ac:dyDescent="0.25">
      <c r="A121" s="335">
        <v>6</v>
      </c>
      <c r="B121" s="336" t="e" cm="1">
        <f t="array" ref="B121">'BLANK BOQ'!#REF!</f>
        <v>#REF!</v>
      </c>
      <c r="C121" s="337"/>
      <c r="D121" s="338"/>
      <c r="E121" s="339"/>
      <c r="F121" s="337"/>
      <c r="G121" s="337"/>
      <c r="H121" s="337"/>
      <c r="I121" s="337"/>
      <c r="J121" s="337"/>
      <c r="K121" s="337"/>
      <c r="L121" s="337"/>
      <c r="M121" s="337"/>
      <c r="N121" s="340"/>
      <c r="O121" s="341"/>
    </row>
    <row r="122" spans="1:192" s="350" customFormat="1" x14ac:dyDescent="0.35">
      <c r="A122" s="285" t="e">
        <f>#REF!</f>
        <v>#REF!</v>
      </c>
      <c r="B122" s="285" t="e">
        <f>#REF!</f>
        <v>#REF!</v>
      </c>
      <c r="C122" s="343"/>
      <c r="D122" s="344"/>
      <c r="E122" s="343"/>
      <c r="F122" s="343"/>
      <c r="G122" s="345"/>
      <c r="H122" s="346"/>
      <c r="I122" s="346"/>
      <c r="J122" s="347"/>
      <c r="K122" s="347"/>
      <c r="L122" s="347"/>
      <c r="M122" s="346"/>
      <c r="N122" s="348"/>
      <c r="O122" s="349"/>
    </row>
    <row r="123" spans="1:192" s="350" customFormat="1" x14ac:dyDescent="0.25">
      <c r="A123" s="308" t="s">
        <v>734</v>
      </c>
      <c r="B123" s="416" t="e">
        <f>#REF!</f>
        <v>#REF!</v>
      </c>
      <c r="C123" s="417" t="e">
        <f>#REF!</f>
        <v>#REF!</v>
      </c>
      <c r="D123" s="418" t="e">
        <f>#REF!</f>
        <v>#REF!</v>
      </c>
      <c r="E123" s="419" t="e">
        <f>#REF!</f>
        <v>#REF!</v>
      </c>
      <c r="F123" s="419" t="e">
        <f>#REF!</f>
        <v>#REF!</v>
      </c>
      <c r="G123" s="259" t="e">
        <f t="shared" ref="G123:G139" si="14">E123+F123</f>
        <v>#REF!</v>
      </c>
      <c r="H123" s="259">
        <v>12</v>
      </c>
      <c r="I123" s="260">
        <v>8</v>
      </c>
      <c r="J123" s="259">
        <f t="shared" ref="J123:J139" si="15">H123+I123</f>
        <v>20</v>
      </c>
      <c r="K123" s="259" t="e">
        <f t="shared" ref="K123" si="16">J123%*G123</f>
        <v>#REF!</v>
      </c>
      <c r="L123" s="259" t="e">
        <f t="shared" ref="L123" si="17">5%*((G123)+(K123))</f>
        <v>#REF!</v>
      </c>
      <c r="M123" s="259" t="e">
        <f t="shared" ref="M123" si="18">K123+L123</f>
        <v>#REF!</v>
      </c>
      <c r="N123" s="260" t="e">
        <f t="shared" ref="N123" si="19">(+M123+G123)*C123</f>
        <v>#REF!</v>
      </c>
      <c r="O123" s="259" t="e">
        <f t="shared" ref="O123" si="20">N123/C123</f>
        <v>#REF!</v>
      </c>
    </row>
    <row r="124" spans="1:192" s="350" customFormat="1" x14ac:dyDescent="0.25">
      <c r="A124" s="308" t="s">
        <v>736</v>
      </c>
      <c r="B124" s="416" t="e">
        <f>#REF!</f>
        <v>#REF!</v>
      </c>
      <c r="C124" s="417" t="e">
        <f>#REF!</f>
        <v>#REF!</v>
      </c>
      <c r="D124" s="418" t="e">
        <f>#REF!</f>
        <v>#REF!</v>
      </c>
      <c r="E124" s="419" t="e">
        <f>#REF!</f>
        <v>#REF!</v>
      </c>
      <c r="F124" s="419" t="e">
        <f>#REF!</f>
        <v>#REF!</v>
      </c>
      <c r="G124" s="259" t="e">
        <f t="shared" si="14"/>
        <v>#REF!</v>
      </c>
      <c r="H124" s="259">
        <v>12</v>
      </c>
      <c r="I124" s="260">
        <v>8</v>
      </c>
      <c r="J124" s="259">
        <f t="shared" si="15"/>
        <v>20</v>
      </c>
      <c r="K124" s="259" t="e">
        <f t="shared" ref="K124:K139" si="21">J124%*G124</f>
        <v>#REF!</v>
      </c>
      <c r="L124" s="259" t="e">
        <f t="shared" ref="L124:L139" si="22">5%*((G124)+(K124))</f>
        <v>#REF!</v>
      </c>
      <c r="M124" s="259" t="e">
        <f t="shared" ref="M124:M139" si="23">K124+L124</f>
        <v>#REF!</v>
      </c>
      <c r="N124" s="260" t="e">
        <f t="shared" ref="N124:N139" si="24">(+M124+G124)*C124</f>
        <v>#REF!</v>
      </c>
      <c r="O124" s="259" t="e">
        <f t="shared" ref="O124:O139" si="25">N124/C124</f>
        <v>#REF!</v>
      </c>
    </row>
    <row r="125" spans="1:192" s="350" customFormat="1" x14ac:dyDescent="0.25">
      <c r="A125" s="308" t="s">
        <v>739</v>
      </c>
      <c r="B125" s="416" t="e">
        <f>#REF!</f>
        <v>#REF!</v>
      </c>
      <c r="C125" s="417" t="e">
        <f>#REF!</f>
        <v>#REF!</v>
      </c>
      <c r="D125" s="418" t="e">
        <f>#REF!</f>
        <v>#REF!</v>
      </c>
      <c r="E125" s="419" t="e">
        <f>#REF!</f>
        <v>#REF!</v>
      </c>
      <c r="F125" s="419" t="e">
        <f>#REF!</f>
        <v>#REF!</v>
      </c>
      <c r="G125" s="259" t="e">
        <f t="shared" si="14"/>
        <v>#REF!</v>
      </c>
      <c r="H125" s="259">
        <v>12</v>
      </c>
      <c r="I125" s="260">
        <v>8</v>
      </c>
      <c r="J125" s="259">
        <f t="shared" si="15"/>
        <v>20</v>
      </c>
      <c r="K125" s="259" t="e">
        <f t="shared" si="21"/>
        <v>#REF!</v>
      </c>
      <c r="L125" s="259" t="e">
        <f t="shared" si="22"/>
        <v>#REF!</v>
      </c>
      <c r="M125" s="259" t="e">
        <f t="shared" si="23"/>
        <v>#REF!</v>
      </c>
      <c r="N125" s="260" t="e">
        <f t="shared" si="24"/>
        <v>#REF!</v>
      </c>
      <c r="O125" s="259" t="e">
        <f t="shared" si="25"/>
        <v>#REF!</v>
      </c>
    </row>
    <row r="126" spans="1:192" s="350" customFormat="1" x14ac:dyDescent="0.25">
      <c r="A126" s="308" t="s">
        <v>741</v>
      </c>
      <c r="B126" s="416" t="e">
        <f>#REF!</f>
        <v>#REF!</v>
      </c>
      <c r="C126" s="417" t="e">
        <f>#REF!</f>
        <v>#REF!</v>
      </c>
      <c r="D126" s="418" t="e">
        <f>#REF!</f>
        <v>#REF!</v>
      </c>
      <c r="E126" s="419" t="e">
        <f>#REF!</f>
        <v>#REF!</v>
      </c>
      <c r="F126" s="419" t="e">
        <f>#REF!</f>
        <v>#REF!</v>
      </c>
      <c r="G126" s="259" t="e">
        <f t="shared" si="14"/>
        <v>#REF!</v>
      </c>
      <c r="H126" s="259">
        <v>12</v>
      </c>
      <c r="I126" s="260">
        <v>8</v>
      </c>
      <c r="J126" s="259">
        <f t="shared" si="15"/>
        <v>20</v>
      </c>
      <c r="K126" s="259" t="e">
        <f t="shared" si="21"/>
        <v>#REF!</v>
      </c>
      <c r="L126" s="259" t="e">
        <f t="shared" si="22"/>
        <v>#REF!</v>
      </c>
      <c r="M126" s="259" t="e">
        <f t="shared" si="23"/>
        <v>#REF!</v>
      </c>
      <c r="N126" s="260" t="e">
        <f t="shared" si="24"/>
        <v>#REF!</v>
      </c>
      <c r="O126" s="259" t="e">
        <f t="shared" si="25"/>
        <v>#REF!</v>
      </c>
    </row>
    <row r="127" spans="1:192" s="350" customFormat="1" x14ac:dyDescent="0.25">
      <c r="A127" s="308" t="s">
        <v>742</v>
      </c>
      <c r="B127" s="416" t="e">
        <f>#REF!</f>
        <v>#REF!</v>
      </c>
      <c r="C127" s="417" t="e">
        <f>#REF!</f>
        <v>#REF!</v>
      </c>
      <c r="D127" s="418" t="e">
        <f>#REF!</f>
        <v>#REF!</v>
      </c>
      <c r="E127" s="419" t="e">
        <f>#REF!</f>
        <v>#REF!</v>
      </c>
      <c r="F127" s="419" t="e">
        <f>#REF!</f>
        <v>#REF!</v>
      </c>
      <c r="G127" s="259" t="e">
        <f t="shared" si="14"/>
        <v>#REF!</v>
      </c>
      <c r="H127" s="259">
        <v>12</v>
      </c>
      <c r="I127" s="260">
        <v>8</v>
      </c>
      <c r="J127" s="259">
        <f t="shared" si="15"/>
        <v>20</v>
      </c>
      <c r="K127" s="259" t="e">
        <f t="shared" si="21"/>
        <v>#REF!</v>
      </c>
      <c r="L127" s="259" t="e">
        <f t="shared" si="22"/>
        <v>#REF!</v>
      </c>
      <c r="M127" s="259" t="e">
        <f t="shared" si="23"/>
        <v>#REF!</v>
      </c>
      <c r="N127" s="260" t="e">
        <f t="shared" si="24"/>
        <v>#REF!</v>
      </c>
      <c r="O127" s="259" t="e">
        <f t="shared" si="25"/>
        <v>#REF!</v>
      </c>
    </row>
    <row r="128" spans="1:192" s="350" customFormat="1" x14ac:dyDescent="0.25">
      <c r="A128" s="308" t="s">
        <v>743</v>
      </c>
      <c r="B128" s="416" t="e">
        <f>#REF!</f>
        <v>#REF!</v>
      </c>
      <c r="C128" s="417" t="e">
        <f>#REF!</f>
        <v>#REF!</v>
      </c>
      <c r="D128" s="418" t="e">
        <f>#REF!</f>
        <v>#REF!</v>
      </c>
      <c r="E128" s="419" t="e">
        <f>#REF!</f>
        <v>#REF!</v>
      </c>
      <c r="F128" s="419" t="e">
        <f>#REF!</f>
        <v>#REF!</v>
      </c>
      <c r="G128" s="259" t="e">
        <f t="shared" si="14"/>
        <v>#REF!</v>
      </c>
      <c r="H128" s="259">
        <v>12</v>
      </c>
      <c r="I128" s="260">
        <v>8</v>
      </c>
      <c r="J128" s="259">
        <f t="shared" si="15"/>
        <v>20</v>
      </c>
      <c r="K128" s="259" t="e">
        <f t="shared" si="21"/>
        <v>#REF!</v>
      </c>
      <c r="L128" s="259" t="e">
        <f t="shared" si="22"/>
        <v>#REF!</v>
      </c>
      <c r="M128" s="259" t="e">
        <f t="shared" si="23"/>
        <v>#REF!</v>
      </c>
      <c r="N128" s="260" t="e">
        <f t="shared" si="24"/>
        <v>#REF!</v>
      </c>
      <c r="O128" s="259" t="e">
        <f t="shared" si="25"/>
        <v>#REF!</v>
      </c>
    </row>
    <row r="129" spans="1:16" s="350" customFormat="1" x14ac:dyDescent="0.25">
      <c r="A129" s="308" t="s">
        <v>744</v>
      </c>
      <c r="B129" s="416" t="e">
        <f>#REF!</f>
        <v>#REF!</v>
      </c>
      <c r="C129" s="417" t="e">
        <f>#REF!</f>
        <v>#REF!</v>
      </c>
      <c r="D129" s="418" t="e">
        <f>#REF!</f>
        <v>#REF!</v>
      </c>
      <c r="E129" s="419" t="e">
        <f>#REF!</f>
        <v>#REF!</v>
      </c>
      <c r="F129" s="419" t="e">
        <f>#REF!</f>
        <v>#REF!</v>
      </c>
      <c r="G129" s="259" t="e">
        <f t="shared" si="14"/>
        <v>#REF!</v>
      </c>
      <c r="H129" s="259">
        <v>12</v>
      </c>
      <c r="I129" s="260">
        <v>8</v>
      </c>
      <c r="J129" s="259">
        <f t="shared" si="15"/>
        <v>20</v>
      </c>
      <c r="K129" s="259" t="e">
        <f t="shared" si="21"/>
        <v>#REF!</v>
      </c>
      <c r="L129" s="259" t="e">
        <f t="shared" si="22"/>
        <v>#REF!</v>
      </c>
      <c r="M129" s="259" t="e">
        <f t="shared" si="23"/>
        <v>#REF!</v>
      </c>
      <c r="N129" s="260" t="e">
        <f t="shared" si="24"/>
        <v>#REF!</v>
      </c>
      <c r="O129" s="259" t="e">
        <f t="shared" si="25"/>
        <v>#REF!</v>
      </c>
    </row>
    <row r="130" spans="1:16" s="350" customFormat="1" x14ac:dyDescent="0.25">
      <c r="A130" s="308" t="s">
        <v>735</v>
      </c>
      <c r="B130" s="416" t="e">
        <f>#REF!</f>
        <v>#REF!</v>
      </c>
      <c r="C130" s="417" t="e">
        <f>#REF!</f>
        <v>#REF!</v>
      </c>
      <c r="D130" s="418" t="e">
        <f>#REF!</f>
        <v>#REF!</v>
      </c>
      <c r="E130" s="419" t="e">
        <f>#REF!</f>
        <v>#REF!</v>
      </c>
      <c r="F130" s="419" t="e">
        <f>#REF!</f>
        <v>#REF!</v>
      </c>
      <c r="G130" s="259" t="e">
        <f t="shared" si="14"/>
        <v>#REF!</v>
      </c>
      <c r="H130" s="259">
        <v>12</v>
      </c>
      <c r="I130" s="260">
        <v>8</v>
      </c>
      <c r="J130" s="259">
        <f t="shared" si="15"/>
        <v>20</v>
      </c>
      <c r="K130" s="259" t="e">
        <f t="shared" si="21"/>
        <v>#REF!</v>
      </c>
      <c r="L130" s="259" t="e">
        <f t="shared" si="22"/>
        <v>#REF!</v>
      </c>
      <c r="M130" s="259" t="e">
        <f t="shared" si="23"/>
        <v>#REF!</v>
      </c>
      <c r="N130" s="260" t="e">
        <f t="shared" si="24"/>
        <v>#REF!</v>
      </c>
      <c r="O130" s="259" t="e">
        <f t="shared" si="25"/>
        <v>#REF!</v>
      </c>
    </row>
    <row r="131" spans="1:16" s="350" customFormat="1" x14ac:dyDescent="0.25">
      <c r="A131" s="308" t="s">
        <v>737</v>
      </c>
      <c r="B131" s="416" t="e">
        <f>#REF!</f>
        <v>#REF!</v>
      </c>
      <c r="C131" s="417" t="e">
        <f>#REF!</f>
        <v>#REF!</v>
      </c>
      <c r="D131" s="418" t="e">
        <f>#REF!</f>
        <v>#REF!</v>
      </c>
      <c r="E131" s="419" t="e">
        <f>#REF!</f>
        <v>#REF!</v>
      </c>
      <c r="F131" s="419" t="e">
        <f>#REF!</f>
        <v>#REF!</v>
      </c>
      <c r="G131" s="259" t="e">
        <f t="shared" si="14"/>
        <v>#REF!</v>
      </c>
      <c r="H131" s="259">
        <v>12</v>
      </c>
      <c r="I131" s="260">
        <v>8</v>
      </c>
      <c r="J131" s="259">
        <f t="shared" si="15"/>
        <v>20</v>
      </c>
      <c r="K131" s="259" t="e">
        <f t="shared" si="21"/>
        <v>#REF!</v>
      </c>
      <c r="L131" s="259" t="e">
        <f t="shared" si="22"/>
        <v>#REF!</v>
      </c>
      <c r="M131" s="259" t="e">
        <f t="shared" si="23"/>
        <v>#REF!</v>
      </c>
      <c r="N131" s="260" t="e">
        <f t="shared" si="24"/>
        <v>#REF!</v>
      </c>
      <c r="O131" s="259" t="e">
        <f t="shared" si="25"/>
        <v>#REF!</v>
      </c>
    </row>
    <row r="132" spans="1:16" s="350" customFormat="1" x14ac:dyDescent="0.25">
      <c r="A132" s="308" t="s">
        <v>745</v>
      </c>
      <c r="B132" s="416" t="e">
        <f>#REF!</f>
        <v>#REF!</v>
      </c>
      <c r="C132" s="417" t="e">
        <f>#REF!</f>
        <v>#REF!</v>
      </c>
      <c r="D132" s="418" t="e">
        <f>#REF!</f>
        <v>#REF!</v>
      </c>
      <c r="E132" s="419" t="e">
        <f>#REF!</f>
        <v>#REF!</v>
      </c>
      <c r="F132" s="419" t="e">
        <f>#REF!</f>
        <v>#REF!</v>
      </c>
      <c r="G132" s="259" t="e">
        <f t="shared" si="14"/>
        <v>#REF!</v>
      </c>
      <c r="H132" s="259">
        <v>12</v>
      </c>
      <c r="I132" s="260">
        <v>8</v>
      </c>
      <c r="J132" s="259">
        <f t="shared" si="15"/>
        <v>20</v>
      </c>
      <c r="K132" s="259" t="e">
        <f t="shared" si="21"/>
        <v>#REF!</v>
      </c>
      <c r="L132" s="259" t="e">
        <f t="shared" si="22"/>
        <v>#REF!</v>
      </c>
      <c r="M132" s="259" t="e">
        <f t="shared" si="23"/>
        <v>#REF!</v>
      </c>
      <c r="N132" s="260" t="e">
        <f t="shared" si="24"/>
        <v>#REF!</v>
      </c>
      <c r="O132" s="259" t="e">
        <f t="shared" si="25"/>
        <v>#REF!</v>
      </c>
    </row>
    <row r="133" spans="1:16" s="350" customFormat="1" x14ac:dyDescent="0.25">
      <c r="A133" s="308" t="s">
        <v>746</v>
      </c>
      <c r="B133" s="416" t="e">
        <f>#REF!</f>
        <v>#REF!</v>
      </c>
      <c r="C133" s="417" t="e">
        <f>#REF!</f>
        <v>#REF!</v>
      </c>
      <c r="D133" s="418" t="e">
        <f>#REF!</f>
        <v>#REF!</v>
      </c>
      <c r="E133" s="419" t="e">
        <f>#REF!</f>
        <v>#REF!</v>
      </c>
      <c r="F133" s="419" t="e">
        <f>#REF!</f>
        <v>#REF!</v>
      </c>
      <c r="G133" s="259" t="e">
        <f t="shared" si="14"/>
        <v>#REF!</v>
      </c>
      <c r="H133" s="259">
        <v>12</v>
      </c>
      <c r="I133" s="260">
        <v>8</v>
      </c>
      <c r="J133" s="259">
        <f t="shared" si="15"/>
        <v>20</v>
      </c>
      <c r="K133" s="259" t="e">
        <f t="shared" si="21"/>
        <v>#REF!</v>
      </c>
      <c r="L133" s="259" t="e">
        <f t="shared" si="22"/>
        <v>#REF!</v>
      </c>
      <c r="M133" s="259" t="e">
        <f t="shared" si="23"/>
        <v>#REF!</v>
      </c>
      <c r="N133" s="260" t="e">
        <f t="shared" si="24"/>
        <v>#REF!</v>
      </c>
      <c r="O133" s="259" t="e">
        <f t="shared" si="25"/>
        <v>#REF!</v>
      </c>
    </row>
    <row r="134" spans="1:16" s="350" customFormat="1" x14ac:dyDescent="0.25">
      <c r="A134" s="308" t="s">
        <v>738</v>
      </c>
      <c r="B134" s="416" t="e">
        <f>#REF!</f>
        <v>#REF!</v>
      </c>
      <c r="C134" s="417" t="e">
        <f>#REF!</f>
        <v>#REF!</v>
      </c>
      <c r="D134" s="418" t="e">
        <f>#REF!</f>
        <v>#REF!</v>
      </c>
      <c r="E134" s="419" t="e">
        <f>#REF!</f>
        <v>#REF!</v>
      </c>
      <c r="F134" s="419" t="e">
        <f>#REF!</f>
        <v>#REF!</v>
      </c>
      <c r="G134" s="259" t="e">
        <f t="shared" si="14"/>
        <v>#REF!</v>
      </c>
      <c r="H134" s="259">
        <v>12</v>
      </c>
      <c r="I134" s="260">
        <v>8</v>
      </c>
      <c r="J134" s="259">
        <f t="shared" si="15"/>
        <v>20</v>
      </c>
      <c r="K134" s="259" t="e">
        <f t="shared" si="21"/>
        <v>#REF!</v>
      </c>
      <c r="L134" s="259" t="e">
        <f t="shared" si="22"/>
        <v>#REF!</v>
      </c>
      <c r="M134" s="259" t="e">
        <f t="shared" si="23"/>
        <v>#REF!</v>
      </c>
      <c r="N134" s="260" t="e">
        <f t="shared" si="24"/>
        <v>#REF!</v>
      </c>
      <c r="O134" s="259" t="e">
        <f t="shared" si="25"/>
        <v>#REF!</v>
      </c>
    </row>
    <row r="135" spans="1:16" s="350" customFormat="1" x14ac:dyDescent="0.25">
      <c r="A135" s="308" t="s">
        <v>747</v>
      </c>
      <c r="B135" s="416" t="e">
        <f>#REF!</f>
        <v>#REF!</v>
      </c>
      <c r="C135" s="417" t="e">
        <f>#REF!</f>
        <v>#REF!</v>
      </c>
      <c r="D135" s="418" t="e">
        <f>#REF!</f>
        <v>#REF!</v>
      </c>
      <c r="E135" s="419" t="e">
        <f>#REF!</f>
        <v>#REF!</v>
      </c>
      <c r="F135" s="419" t="e">
        <f>#REF!</f>
        <v>#REF!</v>
      </c>
      <c r="G135" s="259" t="e">
        <f t="shared" si="14"/>
        <v>#REF!</v>
      </c>
      <c r="H135" s="259">
        <v>12</v>
      </c>
      <c r="I135" s="260">
        <v>8</v>
      </c>
      <c r="J135" s="259">
        <f t="shared" si="15"/>
        <v>20</v>
      </c>
      <c r="K135" s="259" t="e">
        <f t="shared" si="21"/>
        <v>#REF!</v>
      </c>
      <c r="L135" s="259" t="e">
        <f t="shared" si="22"/>
        <v>#REF!</v>
      </c>
      <c r="M135" s="259" t="e">
        <f t="shared" si="23"/>
        <v>#REF!</v>
      </c>
      <c r="N135" s="260" t="e">
        <f t="shared" si="24"/>
        <v>#REF!</v>
      </c>
      <c r="O135" s="259" t="e">
        <f t="shared" si="25"/>
        <v>#REF!</v>
      </c>
    </row>
    <row r="136" spans="1:16" s="350" customFormat="1" x14ac:dyDescent="0.25">
      <c r="A136" s="308" t="s">
        <v>748</v>
      </c>
      <c r="B136" s="416" t="e">
        <f>#REF!</f>
        <v>#REF!</v>
      </c>
      <c r="C136" s="417" t="e">
        <f>#REF!</f>
        <v>#REF!</v>
      </c>
      <c r="D136" s="418" t="e">
        <f>#REF!</f>
        <v>#REF!</v>
      </c>
      <c r="E136" s="419" t="e">
        <f>#REF!</f>
        <v>#REF!</v>
      </c>
      <c r="F136" s="419" t="e">
        <f>#REF!</f>
        <v>#REF!</v>
      </c>
      <c r="G136" s="259" t="e">
        <f t="shared" si="14"/>
        <v>#REF!</v>
      </c>
      <c r="H136" s="259">
        <v>12</v>
      </c>
      <c r="I136" s="260">
        <v>8</v>
      </c>
      <c r="J136" s="259">
        <f t="shared" si="15"/>
        <v>20</v>
      </c>
      <c r="K136" s="259" t="e">
        <f t="shared" si="21"/>
        <v>#REF!</v>
      </c>
      <c r="L136" s="259" t="e">
        <f t="shared" si="22"/>
        <v>#REF!</v>
      </c>
      <c r="M136" s="259" t="e">
        <f t="shared" si="23"/>
        <v>#REF!</v>
      </c>
      <c r="N136" s="260" t="e">
        <f t="shared" si="24"/>
        <v>#REF!</v>
      </c>
      <c r="O136" s="259" t="e">
        <f t="shared" si="25"/>
        <v>#REF!</v>
      </c>
    </row>
    <row r="137" spans="1:16" s="350" customFormat="1" x14ac:dyDescent="0.25">
      <c r="A137" s="308" t="s">
        <v>749</v>
      </c>
      <c r="B137" s="416" t="e">
        <f>#REF!</f>
        <v>#REF!</v>
      </c>
      <c r="C137" s="417" t="e">
        <f>#REF!</f>
        <v>#REF!</v>
      </c>
      <c r="D137" s="418" t="e">
        <f>#REF!</f>
        <v>#REF!</v>
      </c>
      <c r="E137" s="419" t="e">
        <f>#REF!</f>
        <v>#REF!</v>
      </c>
      <c r="F137" s="419" t="e">
        <f>#REF!</f>
        <v>#REF!</v>
      </c>
      <c r="G137" s="259" t="e">
        <f t="shared" si="14"/>
        <v>#REF!</v>
      </c>
      <c r="H137" s="259">
        <v>12</v>
      </c>
      <c r="I137" s="260">
        <v>8</v>
      </c>
      <c r="J137" s="259">
        <f t="shared" si="15"/>
        <v>20</v>
      </c>
      <c r="K137" s="259" t="e">
        <f t="shared" si="21"/>
        <v>#REF!</v>
      </c>
      <c r="L137" s="259" t="e">
        <f t="shared" si="22"/>
        <v>#REF!</v>
      </c>
      <c r="M137" s="259" t="e">
        <f t="shared" si="23"/>
        <v>#REF!</v>
      </c>
      <c r="N137" s="260" t="e">
        <f t="shared" si="24"/>
        <v>#REF!</v>
      </c>
      <c r="O137" s="259" t="e">
        <f t="shared" si="25"/>
        <v>#REF!</v>
      </c>
    </row>
    <row r="138" spans="1:16" s="350" customFormat="1" x14ac:dyDescent="0.25">
      <c r="A138" s="308" t="s">
        <v>740</v>
      </c>
      <c r="B138" s="416" t="e">
        <f>#REF!</f>
        <v>#REF!</v>
      </c>
      <c r="C138" s="417" t="e">
        <f>#REF!</f>
        <v>#REF!</v>
      </c>
      <c r="D138" s="418" t="e">
        <f>#REF!</f>
        <v>#REF!</v>
      </c>
      <c r="E138" s="419" t="e">
        <f>#REF!</f>
        <v>#REF!</v>
      </c>
      <c r="F138" s="419" t="e">
        <f>#REF!</f>
        <v>#REF!</v>
      </c>
      <c r="G138" s="259" t="e">
        <f t="shared" si="14"/>
        <v>#REF!</v>
      </c>
      <c r="H138" s="259">
        <v>12</v>
      </c>
      <c r="I138" s="260">
        <v>8</v>
      </c>
      <c r="J138" s="259">
        <f t="shared" si="15"/>
        <v>20</v>
      </c>
      <c r="K138" s="259" t="e">
        <f t="shared" si="21"/>
        <v>#REF!</v>
      </c>
      <c r="L138" s="259" t="e">
        <f t="shared" si="22"/>
        <v>#REF!</v>
      </c>
      <c r="M138" s="259" t="e">
        <f t="shared" si="23"/>
        <v>#REF!</v>
      </c>
      <c r="N138" s="260" t="e">
        <f t="shared" si="24"/>
        <v>#REF!</v>
      </c>
      <c r="O138" s="259" t="e">
        <f t="shared" si="25"/>
        <v>#REF!</v>
      </c>
    </row>
    <row r="139" spans="1:16" s="350" customFormat="1" x14ac:dyDescent="0.25">
      <c r="A139" s="308" t="s">
        <v>750</v>
      </c>
      <c r="B139" s="416" t="e">
        <f>#REF!</f>
        <v>#REF!</v>
      </c>
      <c r="C139" s="417" t="e">
        <f>#REF!</f>
        <v>#REF!</v>
      </c>
      <c r="D139" s="418" t="e">
        <f>#REF!</f>
        <v>#REF!</v>
      </c>
      <c r="E139" s="419" t="e">
        <f>#REF!</f>
        <v>#REF!</v>
      </c>
      <c r="F139" s="419" t="e">
        <f>#REF!</f>
        <v>#REF!</v>
      </c>
      <c r="G139" s="259" t="e">
        <f t="shared" si="14"/>
        <v>#REF!</v>
      </c>
      <c r="H139" s="259">
        <v>12</v>
      </c>
      <c r="I139" s="260">
        <v>8</v>
      </c>
      <c r="J139" s="259">
        <f t="shared" si="15"/>
        <v>20</v>
      </c>
      <c r="K139" s="259" t="e">
        <f t="shared" si="21"/>
        <v>#REF!</v>
      </c>
      <c r="L139" s="259" t="e">
        <f t="shared" si="22"/>
        <v>#REF!</v>
      </c>
      <c r="M139" s="259" t="e">
        <f t="shared" si="23"/>
        <v>#REF!</v>
      </c>
      <c r="N139" s="260" t="e">
        <f t="shared" si="24"/>
        <v>#REF!</v>
      </c>
      <c r="O139" s="259" t="e">
        <f t="shared" si="25"/>
        <v>#REF!</v>
      </c>
    </row>
    <row r="140" spans="1:16" s="350" customFormat="1" x14ac:dyDescent="0.25">
      <c r="A140" s="308"/>
      <c r="B140" s="351"/>
      <c r="C140" s="343"/>
      <c r="D140" s="344"/>
      <c r="E140" s="343"/>
      <c r="F140" s="343"/>
      <c r="G140" s="352"/>
      <c r="H140" s="352"/>
      <c r="I140" s="353"/>
      <c r="J140" s="352"/>
      <c r="K140" s="352"/>
      <c r="L140" s="352"/>
      <c r="M140" s="268" t="s">
        <v>713</v>
      </c>
      <c r="N140" s="269" t="e">
        <f>SUM(N123:N139)</f>
        <v>#REF!</v>
      </c>
      <c r="O140" s="352"/>
      <c r="P140" s="350" t="e">
        <f>N140</f>
        <v>#REF!</v>
      </c>
    </row>
    <row r="141" spans="1:16" s="350" customFormat="1" x14ac:dyDescent="0.25">
      <c r="A141" s="285" t="e">
        <f>#REF!</f>
        <v>#REF!</v>
      </c>
      <c r="B141" s="285" t="e">
        <f>#REF!</f>
        <v>#REF!</v>
      </c>
      <c r="C141" s="343"/>
      <c r="D141" s="344"/>
      <c r="E141" s="343"/>
      <c r="F141" s="343"/>
      <c r="G141" s="352"/>
      <c r="H141" s="352"/>
      <c r="I141" s="353"/>
      <c r="J141" s="352"/>
      <c r="K141" s="352"/>
      <c r="L141" s="352"/>
      <c r="M141" s="352"/>
      <c r="N141" s="353"/>
      <c r="O141" s="352"/>
    </row>
    <row r="142" spans="1:16" s="350" customFormat="1" x14ac:dyDescent="0.25">
      <c r="A142" s="308" t="s">
        <v>751</v>
      </c>
      <c r="B142" s="416" t="e">
        <f>#REF!</f>
        <v>#REF!</v>
      </c>
      <c r="C142" s="420" t="e">
        <f>#REF!</f>
        <v>#REF!</v>
      </c>
      <c r="D142" s="418" t="e">
        <f>#REF!</f>
        <v>#REF!</v>
      </c>
      <c r="E142" s="419" t="e">
        <f>#REF!</f>
        <v>#REF!</v>
      </c>
      <c r="F142" s="419" t="e">
        <f>#REF!</f>
        <v>#REF!</v>
      </c>
      <c r="G142" s="259" t="e">
        <f t="shared" ref="G142" si="26">E142+F142</f>
        <v>#REF!</v>
      </c>
      <c r="H142" s="259">
        <v>12</v>
      </c>
      <c r="I142" s="260">
        <v>8</v>
      </c>
      <c r="J142" s="259">
        <f t="shared" ref="J142" si="27">H142+I142</f>
        <v>20</v>
      </c>
      <c r="K142" s="259" t="e">
        <f t="shared" ref="K142" si="28">J142%*G142</f>
        <v>#REF!</v>
      </c>
      <c r="L142" s="259" t="e">
        <f t="shared" ref="L142" si="29">5%*((G142)+(K142))</f>
        <v>#REF!</v>
      </c>
      <c r="M142" s="259" t="e">
        <f t="shared" ref="M142" si="30">K142+L142</f>
        <v>#REF!</v>
      </c>
      <c r="N142" s="260" t="e">
        <f t="shared" ref="N142" si="31">(+M142+G142)*C142</f>
        <v>#REF!</v>
      </c>
      <c r="O142" s="259" t="e">
        <f t="shared" ref="O142" si="32">N142/C142</f>
        <v>#REF!</v>
      </c>
    </row>
    <row r="143" spans="1:16" s="350" customFormat="1" x14ac:dyDescent="0.25">
      <c r="A143" s="308" t="s">
        <v>752</v>
      </c>
      <c r="B143" s="416" t="e">
        <f>#REF!</f>
        <v>#REF!</v>
      </c>
      <c r="C143" s="420" t="e">
        <f>#REF!</f>
        <v>#REF!</v>
      </c>
      <c r="D143" s="418" t="e">
        <f>#REF!</f>
        <v>#REF!</v>
      </c>
      <c r="E143" s="419" t="e">
        <f>#REF!</f>
        <v>#REF!</v>
      </c>
      <c r="F143" s="419" t="e">
        <f>#REF!</f>
        <v>#REF!</v>
      </c>
      <c r="G143" s="259" t="e">
        <f t="shared" ref="G143:G164" si="33">E143+F143</f>
        <v>#REF!</v>
      </c>
      <c r="H143" s="259">
        <v>12</v>
      </c>
      <c r="I143" s="260">
        <v>8</v>
      </c>
      <c r="J143" s="259">
        <f t="shared" ref="J143:J164" si="34">H143+I143</f>
        <v>20</v>
      </c>
      <c r="K143" s="259" t="e">
        <f t="shared" ref="K143:K164" si="35">J143%*G143</f>
        <v>#REF!</v>
      </c>
      <c r="L143" s="259" t="e">
        <f t="shared" ref="L143:L164" si="36">5%*((G143)+(K143))</f>
        <v>#REF!</v>
      </c>
      <c r="M143" s="259" t="e">
        <f t="shared" ref="M143:M164" si="37">K143+L143</f>
        <v>#REF!</v>
      </c>
      <c r="N143" s="260" t="e">
        <f t="shared" ref="N143:N164" si="38">(+M143+G143)*C143</f>
        <v>#REF!</v>
      </c>
      <c r="O143" s="259" t="e">
        <f t="shared" ref="O143:O164" si="39">N143/C143</f>
        <v>#REF!</v>
      </c>
    </row>
    <row r="144" spans="1:16" s="350" customFormat="1" x14ac:dyDescent="0.25">
      <c r="A144" s="308" t="s">
        <v>753</v>
      </c>
      <c r="B144" s="416" t="e">
        <f>#REF!</f>
        <v>#REF!</v>
      </c>
      <c r="C144" s="420" t="e">
        <f>#REF!</f>
        <v>#REF!</v>
      </c>
      <c r="D144" s="418" t="e">
        <f>#REF!</f>
        <v>#REF!</v>
      </c>
      <c r="E144" s="419" t="e">
        <f>#REF!</f>
        <v>#REF!</v>
      </c>
      <c r="F144" s="419" t="e">
        <f>#REF!</f>
        <v>#REF!</v>
      </c>
      <c r="G144" s="259" t="e">
        <f t="shared" si="33"/>
        <v>#REF!</v>
      </c>
      <c r="H144" s="259">
        <v>12</v>
      </c>
      <c r="I144" s="260">
        <v>8</v>
      </c>
      <c r="J144" s="259">
        <f t="shared" si="34"/>
        <v>20</v>
      </c>
      <c r="K144" s="259" t="e">
        <f t="shared" si="35"/>
        <v>#REF!</v>
      </c>
      <c r="L144" s="259" t="e">
        <f t="shared" si="36"/>
        <v>#REF!</v>
      </c>
      <c r="M144" s="259" t="e">
        <f t="shared" si="37"/>
        <v>#REF!</v>
      </c>
      <c r="N144" s="260" t="e">
        <f t="shared" si="38"/>
        <v>#REF!</v>
      </c>
      <c r="O144" s="259" t="e">
        <f t="shared" si="39"/>
        <v>#REF!</v>
      </c>
    </row>
    <row r="145" spans="1:15" s="350" customFormat="1" x14ac:dyDescent="0.25">
      <c r="A145" s="308" t="s">
        <v>754</v>
      </c>
      <c r="B145" s="416" t="e">
        <f>#REF!</f>
        <v>#REF!</v>
      </c>
      <c r="C145" s="420" t="e">
        <f>#REF!</f>
        <v>#REF!</v>
      </c>
      <c r="D145" s="418" t="e">
        <f>#REF!</f>
        <v>#REF!</v>
      </c>
      <c r="E145" s="419" t="e">
        <f>#REF!</f>
        <v>#REF!</v>
      </c>
      <c r="F145" s="419" t="e">
        <f>#REF!</f>
        <v>#REF!</v>
      </c>
      <c r="G145" s="259" t="e">
        <f t="shared" si="33"/>
        <v>#REF!</v>
      </c>
      <c r="H145" s="259">
        <v>12</v>
      </c>
      <c r="I145" s="260">
        <v>8</v>
      </c>
      <c r="J145" s="259">
        <f t="shared" si="34"/>
        <v>20</v>
      </c>
      <c r="K145" s="259" t="e">
        <f t="shared" si="35"/>
        <v>#REF!</v>
      </c>
      <c r="L145" s="259" t="e">
        <f t="shared" si="36"/>
        <v>#REF!</v>
      </c>
      <c r="M145" s="259" t="e">
        <f t="shared" si="37"/>
        <v>#REF!</v>
      </c>
      <c r="N145" s="260" t="e">
        <f t="shared" si="38"/>
        <v>#REF!</v>
      </c>
      <c r="O145" s="259" t="e">
        <f t="shared" si="39"/>
        <v>#REF!</v>
      </c>
    </row>
    <row r="146" spans="1:15" s="350" customFormat="1" x14ac:dyDescent="0.25">
      <c r="A146" s="308" t="s">
        <v>755</v>
      </c>
      <c r="B146" s="416" t="e">
        <f>#REF!</f>
        <v>#REF!</v>
      </c>
      <c r="C146" s="420" t="e">
        <f>#REF!</f>
        <v>#REF!</v>
      </c>
      <c r="D146" s="418" t="e">
        <f>#REF!</f>
        <v>#REF!</v>
      </c>
      <c r="E146" s="419" t="e">
        <f>#REF!</f>
        <v>#REF!</v>
      </c>
      <c r="F146" s="419" t="e">
        <f>#REF!</f>
        <v>#REF!</v>
      </c>
      <c r="G146" s="259" t="e">
        <f t="shared" si="33"/>
        <v>#REF!</v>
      </c>
      <c r="H146" s="259">
        <v>12</v>
      </c>
      <c r="I146" s="260">
        <v>8</v>
      </c>
      <c r="J146" s="259">
        <f t="shared" si="34"/>
        <v>20</v>
      </c>
      <c r="K146" s="259" t="e">
        <f t="shared" si="35"/>
        <v>#REF!</v>
      </c>
      <c r="L146" s="259" t="e">
        <f t="shared" si="36"/>
        <v>#REF!</v>
      </c>
      <c r="M146" s="259" t="e">
        <f t="shared" si="37"/>
        <v>#REF!</v>
      </c>
      <c r="N146" s="260" t="e">
        <f t="shared" si="38"/>
        <v>#REF!</v>
      </c>
      <c r="O146" s="259" t="e">
        <f t="shared" si="39"/>
        <v>#REF!</v>
      </c>
    </row>
    <row r="147" spans="1:15" s="350" customFormat="1" x14ac:dyDescent="0.25">
      <c r="A147" s="308" t="s">
        <v>756</v>
      </c>
      <c r="B147" s="416" t="e">
        <f>#REF!</f>
        <v>#REF!</v>
      </c>
      <c r="C147" s="420" t="e">
        <f>#REF!</f>
        <v>#REF!</v>
      </c>
      <c r="D147" s="418" t="e">
        <f>#REF!</f>
        <v>#REF!</v>
      </c>
      <c r="E147" s="419" t="e">
        <f>#REF!</f>
        <v>#REF!</v>
      </c>
      <c r="F147" s="419" t="e">
        <f>#REF!</f>
        <v>#REF!</v>
      </c>
      <c r="G147" s="259" t="e">
        <f t="shared" si="33"/>
        <v>#REF!</v>
      </c>
      <c r="H147" s="259">
        <v>12</v>
      </c>
      <c r="I147" s="260">
        <v>8</v>
      </c>
      <c r="J147" s="259">
        <f t="shared" si="34"/>
        <v>20</v>
      </c>
      <c r="K147" s="259" t="e">
        <f t="shared" si="35"/>
        <v>#REF!</v>
      </c>
      <c r="L147" s="259" t="e">
        <f t="shared" si="36"/>
        <v>#REF!</v>
      </c>
      <c r="M147" s="259" t="e">
        <f t="shared" si="37"/>
        <v>#REF!</v>
      </c>
      <c r="N147" s="260" t="e">
        <f t="shared" si="38"/>
        <v>#REF!</v>
      </c>
      <c r="O147" s="259" t="e">
        <f t="shared" si="39"/>
        <v>#REF!</v>
      </c>
    </row>
    <row r="148" spans="1:15" s="350" customFormat="1" x14ac:dyDescent="0.25">
      <c r="A148" s="308" t="s">
        <v>757</v>
      </c>
      <c r="B148" s="416" t="e">
        <f>#REF!</f>
        <v>#REF!</v>
      </c>
      <c r="C148" s="420" t="e">
        <f>#REF!</f>
        <v>#REF!</v>
      </c>
      <c r="D148" s="418" t="e">
        <f>#REF!</f>
        <v>#REF!</v>
      </c>
      <c r="E148" s="419" t="e">
        <f>#REF!</f>
        <v>#REF!</v>
      </c>
      <c r="F148" s="419" t="e">
        <f>#REF!</f>
        <v>#REF!</v>
      </c>
      <c r="G148" s="259" t="e">
        <f t="shared" si="33"/>
        <v>#REF!</v>
      </c>
      <c r="H148" s="259">
        <v>12</v>
      </c>
      <c r="I148" s="260">
        <v>8</v>
      </c>
      <c r="J148" s="259">
        <f t="shared" si="34"/>
        <v>20</v>
      </c>
      <c r="K148" s="259" t="e">
        <f t="shared" si="35"/>
        <v>#REF!</v>
      </c>
      <c r="L148" s="259" t="e">
        <f t="shared" si="36"/>
        <v>#REF!</v>
      </c>
      <c r="M148" s="259" t="e">
        <f t="shared" si="37"/>
        <v>#REF!</v>
      </c>
      <c r="N148" s="260" t="e">
        <f t="shared" si="38"/>
        <v>#REF!</v>
      </c>
      <c r="O148" s="259" t="e">
        <f t="shared" si="39"/>
        <v>#REF!</v>
      </c>
    </row>
    <row r="149" spans="1:15" s="350" customFormat="1" x14ac:dyDescent="0.25">
      <c r="A149" s="308" t="s">
        <v>758</v>
      </c>
      <c r="B149" s="416" t="e">
        <f>#REF!</f>
        <v>#REF!</v>
      </c>
      <c r="C149" s="420" t="e">
        <f>#REF!</f>
        <v>#REF!</v>
      </c>
      <c r="D149" s="418" t="e">
        <f>#REF!</f>
        <v>#REF!</v>
      </c>
      <c r="E149" s="419" t="e">
        <f>#REF!</f>
        <v>#REF!</v>
      </c>
      <c r="F149" s="419" t="e">
        <f>#REF!</f>
        <v>#REF!</v>
      </c>
      <c r="G149" s="259" t="e">
        <f t="shared" si="33"/>
        <v>#REF!</v>
      </c>
      <c r="H149" s="259">
        <v>12</v>
      </c>
      <c r="I149" s="260">
        <v>8</v>
      </c>
      <c r="J149" s="259">
        <f t="shared" si="34"/>
        <v>20</v>
      </c>
      <c r="K149" s="259" t="e">
        <f t="shared" si="35"/>
        <v>#REF!</v>
      </c>
      <c r="L149" s="259" t="e">
        <f t="shared" si="36"/>
        <v>#REF!</v>
      </c>
      <c r="M149" s="259" t="e">
        <f t="shared" si="37"/>
        <v>#REF!</v>
      </c>
      <c r="N149" s="260" t="e">
        <f t="shared" si="38"/>
        <v>#REF!</v>
      </c>
      <c r="O149" s="259" t="e">
        <f t="shared" si="39"/>
        <v>#REF!</v>
      </c>
    </row>
    <row r="150" spans="1:15" s="350" customFormat="1" x14ac:dyDescent="0.25">
      <c r="A150" s="308" t="s">
        <v>759</v>
      </c>
      <c r="B150" s="416" t="e">
        <f>#REF!</f>
        <v>#REF!</v>
      </c>
      <c r="C150" s="420" t="e">
        <f>#REF!</f>
        <v>#REF!</v>
      </c>
      <c r="D150" s="418" t="e">
        <f>#REF!</f>
        <v>#REF!</v>
      </c>
      <c r="E150" s="419" t="e">
        <f>#REF!</f>
        <v>#REF!</v>
      </c>
      <c r="F150" s="419" t="e">
        <f>#REF!</f>
        <v>#REF!</v>
      </c>
      <c r="G150" s="259" t="e">
        <f t="shared" si="33"/>
        <v>#REF!</v>
      </c>
      <c r="H150" s="259">
        <v>12</v>
      </c>
      <c r="I150" s="260">
        <v>8</v>
      </c>
      <c r="J150" s="259">
        <f t="shared" si="34"/>
        <v>20</v>
      </c>
      <c r="K150" s="259" t="e">
        <f t="shared" si="35"/>
        <v>#REF!</v>
      </c>
      <c r="L150" s="259" t="e">
        <f t="shared" si="36"/>
        <v>#REF!</v>
      </c>
      <c r="M150" s="259" t="e">
        <f t="shared" si="37"/>
        <v>#REF!</v>
      </c>
      <c r="N150" s="260" t="e">
        <f t="shared" si="38"/>
        <v>#REF!</v>
      </c>
      <c r="O150" s="259" t="e">
        <f t="shared" si="39"/>
        <v>#REF!</v>
      </c>
    </row>
    <row r="151" spans="1:15" s="350" customFormat="1" x14ac:dyDescent="0.25">
      <c r="A151" s="308" t="s">
        <v>760</v>
      </c>
      <c r="B151" s="416" t="e">
        <f>#REF!</f>
        <v>#REF!</v>
      </c>
      <c r="C151" s="420" t="e">
        <f>#REF!</f>
        <v>#REF!</v>
      </c>
      <c r="D151" s="418" t="e">
        <f>#REF!</f>
        <v>#REF!</v>
      </c>
      <c r="E151" s="419" t="e">
        <f>#REF!</f>
        <v>#REF!</v>
      </c>
      <c r="F151" s="419" t="e">
        <f>#REF!</f>
        <v>#REF!</v>
      </c>
      <c r="G151" s="259" t="e">
        <f t="shared" si="33"/>
        <v>#REF!</v>
      </c>
      <c r="H151" s="259">
        <v>12</v>
      </c>
      <c r="I151" s="260">
        <v>8</v>
      </c>
      <c r="J151" s="259">
        <f t="shared" si="34"/>
        <v>20</v>
      </c>
      <c r="K151" s="259" t="e">
        <f t="shared" si="35"/>
        <v>#REF!</v>
      </c>
      <c r="L151" s="259" t="e">
        <f t="shared" si="36"/>
        <v>#REF!</v>
      </c>
      <c r="M151" s="259" t="e">
        <f t="shared" si="37"/>
        <v>#REF!</v>
      </c>
      <c r="N151" s="260" t="e">
        <f t="shared" si="38"/>
        <v>#REF!</v>
      </c>
      <c r="O151" s="259" t="e">
        <f t="shared" si="39"/>
        <v>#REF!</v>
      </c>
    </row>
    <row r="152" spans="1:15" s="350" customFormat="1" x14ac:dyDescent="0.25">
      <c r="A152" s="308" t="s">
        <v>761</v>
      </c>
      <c r="B152" s="416" t="e">
        <f>#REF!</f>
        <v>#REF!</v>
      </c>
      <c r="C152" s="420" t="e">
        <f>#REF!</f>
        <v>#REF!</v>
      </c>
      <c r="D152" s="418" t="e">
        <f>#REF!</f>
        <v>#REF!</v>
      </c>
      <c r="E152" s="419" t="e">
        <f>#REF!</f>
        <v>#REF!</v>
      </c>
      <c r="F152" s="419" t="e">
        <f>#REF!</f>
        <v>#REF!</v>
      </c>
      <c r="G152" s="259" t="e">
        <f t="shared" si="33"/>
        <v>#REF!</v>
      </c>
      <c r="H152" s="259">
        <v>12</v>
      </c>
      <c r="I152" s="260">
        <v>8</v>
      </c>
      <c r="J152" s="259">
        <f t="shared" si="34"/>
        <v>20</v>
      </c>
      <c r="K152" s="259" t="e">
        <f t="shared" si="35"/>
        <v>#REF!</v>
      </c>
      <c r="L152" s="259" t="e">
        <f t="shared" si="36"/>
        <v>#REF!</v>
      </c>
      <c r="M152" s="259" t="e">
        <f t="shared" si="37"/>
        <v>#REF!</v>
      </c>
      <c r="N152" s="260" t="e">
        <f t="shared" si="38"/>
        <v>#REF!</v>
      </c>
      <c r="O152" s="259" t="e">
        <f t="shared" si="39"/>
        <v>#REF!</v>
      </c>
    </row>
    <row r="153" spans="1:15" s="350" customFormat="1" x14ac:dyDescent="0.25">
      <c r="A153" s="308" t="s">
        <v>762</v>
      </c>
      <c r="B153" s="416" t="e">
        <f>#REF!</f>
        <v>#REF!</v>
      </c>
      <c r="C153" s="420" t="e">
        <f>#REF!</f>
        <v>#REF!</v>
      </c>
      <c r="D153" s="418" t="e">
        <f>#REF!</f>
        <v>#REF!</v>
      </c>
      <c r="E153" s="419" t="e">
        <f>#REF!</f>
        <v>#REF!</v>
      </c>
      <c r="F153" s="419" t="e">
        <f>#REF!</f>
        <v>#REF!</v>
      </c>
      <c r="G153" s="259" t="e">
        <f t="shared" si="33"/>
        <v>#REF!</v>
      </c>
      <c r="H153" s="259">
        <v>12</v>
      </c>
      <c r="I153" s="260">
        <v>8</v>
      </c>
      <c r="J153" s="259">
        <f t="shared" si="34"/>
        <v>20</v>
      </c>
      <c r="K153" s="259" t="e">
        <f t="shared" si="35"/>
        <v>#REF!</v>
      </c>
      <c r="L153" s="259" t="e">
        <f t="shared" si="36"/>
        <v>#REF!</v>
      </c>
      <c r="M153" s="259" t="e">
        <f t="shared" si="37"/>
        <v>#REF!</v>
      </c>
      <c r="N153" s="260" t="e">
        <f t="shared" si="38"/>
        <v>#REF!</v>
      </c>
      <c r="O153" s="259" t="e">
        <f t="shared" si="39"/>
        <v>#REF!</v>
      </c>
    </row>
    <row r="154" spans="1:15" s="350" customFormat="1" x14ac:dyDescent="0.25">
      <c r="A154" s="308" t="s">
        <v>763</v>
      </c>
      <c r="B154" s="416" t="e">
        <f>#REF!</f>
        <v>#REF!</v>
      </c>
      <c r="C154" s="420" t="e">
        <f>#REF!</f>
        <v>#REF!</v>
      </c>
      <c r="D154" s="418" t="e">
        <f>#REF!</f>
        <v>#REF!</v>
      </c>
      <c r="E154" s="419" t="e">
        <f>#REF!</f>
        <v>#REF!</v>
      </c>
      <c r="F154" s="419" t="e">
        <f>#REF!</f>
        <v>#REF!</v>
      </c>
      <c r="G154" s="259" t="e">
        <f t="shared" si="33"/>
        <v>#REF!</v>
      </c>
      <c r="H154" s="259">
        <v>12</v>
      </c>
      <c r="I154" s="260">
        <v>8</v>
      </c>
      <c r="J154" s="259">
        <f t="shared" si="34"/>
        <v>20</v>
      </c>
      <c r="K154" s="259" t="e">
        <f t="shared" si="35"/>
        <v>#REF!</v>
      </c>
      <c r="L154" s="259" t="e">
        <f t="shared" si="36"/>
        <v>#REF!</v>
      </c>
      <c r="M154" s="259" t="e">
        <f t="shared" si="37"/>
        <v>#REF!</v>
      </c>
      <c r="N154" s="260" t="e">
        <f t="shared" si="38"/>
        <v>#REF!</v>
      </c>
      <c r="O154" s="259" t="e">
        <f t="shared" si="39"/>
        <v>#REF!</v>
      </c>
    </row>
    <row r="155" spans="1:15" s="350" customFormat="1" x14ac:dyDescent="0.25">
      <c r="A155" s="308" t="s">
        <v>764</v>
      </c>
      <c r="B155" s="416" t="e">
        <f>#REF!</f>
        <v>#REF!</v>
      </c>
      <c r="C155" s="420" t="e">
        <f>#REF!</f>
        <v>#REF!</v>
      </c>
      <c r="D155" s="418" t="e">
        <f>#REF!</f>
        <v>#REF!</v>
      </c>
      <c r="E155" s="419" t="e">
        <f>#REF!</f>
        <v>#REF!</v>
      </c>
      <c r="F155" s="419" t="e">
        <f>#REF!</f>
        <v>#REF!</v>
      </c>
      <c r="G155" s="259" t="e">
        <f t="shared" si="33"/>
        <v>#REF!</v>
      </c>
      <c r="H155" s="259">
        <v>12</v>
      </c>
      <c r="I155" s="260">
        <v>8</v>
      </c>
      <c r="J155" s="259">
        <f t="shared" si="34"/>
        <v>20</v>
      </c>
      <c r="K155" s="259" t="e">
        <f t="shared" si="35"/>
        <v>#REF!</v>
      </c>
      <c r="L155" s="259" t="e">
        <f t="shared" si="36"/>
        <v>#REF!</v>
      </c>
      <c r="M155" s="259" t="e">
        <f t="shared" si="37"/>
        <v>#REF!</v>
      </c>
      <c r="N155" s="260" t="e">
        <f t="shared" si="38"/>
        <v>#REF!</v>
      </c>
      <c r="O155" s="259" t="e">
        <f t="shared" si="39"/>
        <v>#REF!</v>
      </c>
    </row>
    <row r="156" spans="1:15" s="350" customFormat="1" x14ac:dyDescent="0.25">
      <c r="A156" s="308" t="s">
        <v>765</v>
      </c>
      <c r="B156" s="416" t="e">
        <f>#REF!</f>
        <v>#REF!</v>
      </c>
      <c r="C156" s="420" t="e">
        <f>#REF!</f>
        <v>#REF!</v>
      </c>
      <c r="D156" s="418" t="e">
        <f>#REF!</f>
        <v>#REF!</v>
      </c>
      <c r="E156" s="419" t="e">
        <f>#REF!</f>
        <v>#REF!</v>
      </c>
      <c r="F156" s="419" t="e">
        <f>#REF!</f>
        <v>#REF!</v>
      </c>
      <c r="G156" s="259" t="e">
        <f t="shared" si="33"/>
        <v>#REF!</v>
      </c>
      <c r="H156" s="259">
        <v>12</v>
      </c>
      <c r="I156" s="260">
        <v>8</v>
      </c>
      <c r="J156" s="259">
        <f t="shared" si="34"/>
        <v>20</v>
      </c>
      <c r="K156" s="259" t="e">
        <f t="shared" si="35"/>
        <v>#REF!</v>
      </c>
      <c r="L156" s="259" t="e">
        <f t="shared" si="36"/>
        <v>#REF!</v>
      </c>
      <c r="M156" s="259" t="e">
        <f t="shared" si="37"/>
        <v>#REF!</v>
      </c>
      <c r="N156" s="260" t="e">
        <f t="shared" si="38"/>
        <v>#REF!</v>
      </c>
      <c r="O156" s="259" t="e">
        <f t="shared" si="39"/>
        <v>#REF!</v>
      </c>
    </row>
    <row r="157" spans="1:15" s="350" customFormat="1" x14ac:dyDescent="0.25">
      <c r="A157" s="308" t="s">
        <v>766</v>
      </c>
      <c r="B157" s="416" t="e">
        <f>#REF!</f>
        <v>#REF!</v>
      </c>
      <c r="C157" s="420" t="e">
        <f>#REF!</f>
        <v>#REF!</v>
      </c>
      <c r="D157" s="418" t="e">
        <f>#REF!</f>
        <v>#REF!</v>
      </c>
      <c r="E157" s="419" t="e">
        <f>#REF!</f>
        <v>#REF!</v>
      </c>
      <c r="F157" s="419" t="e">
        <f>#REF!</f>
        <v>#REF!</v>
      </c>
      <c r="G157" s="259" t="e">
        <f t="shared" si="33"/>
        <v>#REF!</v>
      </c>
      <c r="H157" s="259">
        <v>12</v>
      </c>
      <c r="I157" s="260">
        <v>8</v>
      </c>
      <c r="J157" s="259">
        <f t="shared" si="34"/>
        <v>20</v>
      </c>
      <c r="K157" s="259" t="e">
        <f t="shared" si="35"/>
        <v>#REF!</v>
      </c>
      <c r="L157" s="259" t="e">
        <f t="shared" si="36"/>
        <v>#REF!</v>
      </c>
      <c r="M157" s="259" t="e">
        <f t="shared" si="37"/>
        <v>#REF!</v>
      </c>
      <c r="N157" s="260" t="e">
        <f t="shared" si="38"/>
        <v>#REF!</v>
      </c>
      <c r="O157" s="259" t="e">
        <f t="shared" si="39"/>
        <v>#REF!</v>
      </c>
    </row>
    <row r="158" spans="1:15" s="350" customFormat="1" x14ac:dyDescent="0.25">
      <c r="A158" s="308" t="s">
        <v>767</v>
      </c>
      <c r="B158" s="416" t="e">
        <f>#REF!</f>
        <v>#REF!</v>
      </c>
      <c r="C158" s="420" t="e">
        <f>#REF!</f>
        <v>#REF!</v>
      </c>
      <c r="D158" s="418" t="e">
        <f>#REF!</f>
        <v>#REF!</v>
      </c>
      <c r="E158" s="419" t="e">
        <f>#REF!</f>
        <v>#REF!</v>
      </c>
      <c r="F158" s="419" t="e">
        <f>#REF!</f>
        <v>#REF!</v>
      </c>
      <c r="G158" s="259" t="e">
        <f t="shared" si="33"/>
        <v>#REF!</v>
      </c>
      <c r="H158" s="259">
        <v>12</v>
      </c>
      <c r="I158" s="260">
        <v>8</v>
      </c>
      <c r="J158" s="259">
        <f t="shared" si="34"/>
        <v>20</v>
      </c>
      <c r="K158" s="259" t="e">
        <f t="shared" si="35"/>
        <v>#REF!</v>
      </c>
      <c r="L158" s="259" t="e">
        <f t="shared" si="36"/>
        <v>#REF!</v>
      </c>
      <c r="M158" s="259" t="e">
        <f t="shared" si="37"/>
        <v>#REF!</v>
      </c>
      <c r="N158" s="260" t="e">
        <f t="shared" si="38"/>
        <v>#REF!</v>
      </c>
      <c r="O158" s="259" t="e">
        <f t="shared" si="39"/>
        <v>#REF!</v>
      </c>
    </row>
    <row r="159" spans="1:15" s="350" customFormat="1" x14ac:dyDescent="0.25">
      <c r="A159" s="308" t="s">
        <v>768</v>
      </c>
      <c r="B159" s="416" t="e">
        <f>#REF!</f>
        <v>#REF!</v>
      </c>
      <c r="C159" s="420" t="e">
        <f>#REF!</f>
        <v>#REF!</v>
      </c>
      <c r="D159" s="418" t="e">
        <f>#REF!</f>
        <v>#REF!</v>
      </c>
      <c r="E159" s="419" t="e">
        <f>#REF!</f>
        <v>#REF!</v>
      </c>
      <c r="F159" s="419" t="e">
        <f>#REF!</f>
        <v>#REF!</v>
      </c>
      <c r="G159" s="259" t="e">
        <f t="shared" si="33"/>
        <v>#REF!</v>
      </c>
      <c r="H159" s="259">
        <v>12</v>
      </c>
      <c r="I159" s="260">
        <v>8</v>
      </c>
      <c r="J159" s="259">
        <f t="shared" si="34"/>
        <v>20</v>
      </c>
      <c r="K159" s="259" t="e">
        <f t="shared" si="35"/>
        <v>#REF!</v>
      </c>
      <c r="L159" s="259" t="e">
        <f t="shared" si="36"/>
        <v>#REF!</v>
      </c>
      <c r="M159" s="259" t="e">
        <f t="shared" si="37"/>
        <v>#REF!</v>
      </c>
      <c r="N159" s="260" t="e">
        <f t="shared" si="38"/>
        <v>#REF!</v>
      </c>
      <c r="O159" s="259" t="e">
        <f t="shared" si="39"/>
        <v>#REF!</v>
      </c>
    </row>
    <row r="160" spans="1:15" s="350" customFormat="1" x14ac:dyDescent="0.25">
      <c r="A160" s="308" t="s">
        <v>769</v>
      </c>
      <c r="B160" s="416" t="e">
        <f>#REF!</f>
        <v>#REF!</v>
      </c>
      <c r="C160" s="420" t="e">
        <f>#REF!</f>
        <v>#REF!</v>
      </c>
      <c r="D160" s="418" t="e">
        <f>#REF!</f>
        <v>#REF!</v>
      </c>
      <c r="E160" s="419" t="e">
        <f>#REF!</f>
        <v>#REF!</v>
      </c>
      <c r="F160" s="419" t="e">
        <f>#REF!</f>
        <v>#REF!</v>
      </c>
      <c r="G160" s="259" t="e">
        <f t="shared" si="33"/>
        <v>#REF!</v>
      </c>
      <c r="H160" s="259">
        <v>12</v>
      </c>
      <c r="I160" s="260">
        <v>8</v>
      </c>
      <c r="J160" s="259">
        <f t="shared" si="34"/>
        <v>20</v>
      </c>
      <c r="K160" s="259" t="e">
        <f t="shared" si="35"/>
        <v>#REF!</v>
      </c>
      <c r="L160" s="259" t="e">
        <f t="shared" si="36"/>
        <v>#REF!</v>
      </c>
      <c r="M160" s="259" t="e">
        <f t="shared" si="37"/>
        <v>#REF!</v>
      </c>
      <c r="N160" s="260" t="e">
        <f t="shared" si="38"/>
        <v>#REF!</v>
      </c>
      <c r="O160" s="259" t="e">
        <f t="shared" si="39"/>
        <v>#REF!</v>
      </c>
    </row>
    <row r="161" spans="1:194" s="350" customFormat="1" x14ac:dyDescent="0.25">
      <c r="A161" s="308" t="s">
        <v>770</v>
      </c>
      <c r="B161" s="416" t="e">
        <f>#REF!</f>
        <v>#REF!</v>
      </c>
      <c r="C161" s="420" t="e">
        <f>#REF!</f>
        <v>#REF!</v>
      </c>
      <c r="D161" s="418" t="e">
        <f>#REF!</f>
        <v>#REF!</v>
      </c>
      <c r="E161" s="419" t="e">
        <f>#REF!</f>
        <v>#REF!</v>
      </c>
      <c r="F161" s="419" t="e">
        <f>#REF!</f>
        <v>#REF!</v>
      </c>
      <c r="G161" s="259" t="e">
        <f t="shared" si="33"/>
        <v>#REF!</v>
      </c>
      <c r="H161" s="259">
        <v>12</v>
      </c>
      <c r="I161" s="260">
        <v>8</v>
      </c>
      <c r="J161" s="259">
        <f t="shared" si="34"/>
        <v>20</v>
      </c>
      <c r="K161" s="259" t="e">
        <f t="shared" si="35"/>
        <v>#REF!</v>
      </c>
      <c r="L161" s="259" t="e">
        <f t="shared" si="36"/>
        <v>#REF!</v>
      </c>
      <c r="M161" s="259" t="e">
        <f t="shared" si="37"/>
        <v>#REF!</v>
      </c>
      <c r="N161" s="260" t="e">
        <f t="shared" si="38"/>
        <v>#REF!</v>
      </c>
      <c r="O161" s="259" t="e">
        <f t="shared" si="39"/>
        <v>#REF!</v>
      </c>
    </row>
    <row r="162" spans="1:194" s="350" customFormat="1" x14ac:dyDescent="0.25">
      <c r="A162" s="308" t="s">
        <v>771</v>
      </c>
      <c r="B162" s="416" t="e">
        <f>#REF!</f>
        <v>#REF!</v>
      </c>
      <c r="C162" s="420" t="e">
        <f>#REF!</f>
        <v>#REF!</v>
      </c>
      <c r="D162" s="418" t="e">
        <f>#REF!</f>
        <v>#REF!</v>
      </c>
      <c r="E162" s="419" t="e">
        <f>#REF!</f>
        <v>#REF!</v>
      </c>
      <c r="F162" s="419" t="e">
        <f>#REF!</f>
        <v>#REF!</v>
      </c>
      <c r="G162" s="259" t="e">
        <f t="shared" si="33"/>
        <v>#REF!</v>
      </c>
      <c r="H162" s="259">
        <v>12</v>
      </c>
      <c r="I162" s="260">
        <v>8</v>
      </c>
      <c r="J162" s="259">
        <f t="shared" si="34"/>
        <v>20</v>
      </c>
      <c r="K162" s="259" t="e">
        <f t="shared" si="35"/>
        <v>#REF!</v>
      </c>
      <c r="L162" s="259" t="e">
        <f t="shared" si="36"/>
        <v>#REF!</v>
      </c>
      <c r="M162" s="259" t="e">
        <f t="shared" si="37"/>
        <v>#REF!</v>
      </c>
      <c r="N162" s="260" t="e">
        <f t="shared" si="38"/>
        <v>#REF!</v>
      </c>
      <c r="O162" s="259" t="e">
        <f t="shared" si="39"/>
        <v>#REF!</v>
      </c>
    </row>
    <row r="163" spans="1:194" s="350" customFormat="1" x14ac:dyDescent="0.25">
      <c r="A163" s="308" t="s">
        <v>772</v>
      </c>
      <c r="B163" s="416" t="e">
        <f>#REF!</f>
        <v>#REF!</v>
      </c>
      <c r="C163" s="420" t="e">
        <f>#REF!</f>
        <v>#REF!</v>
      </c>
      <c r="D163" s="418" t="e">
        <f>#REF!</f>
        <v>#REF!</v>
      </c>
      <c r="E163" s="419" t="e">
        <f>#REF!</f>
        <v>#REF!</v>
      </c>
      <c r="F163" s="419" t="e">
        <f>#REF!</f>
        <v>#REF!</v>
      </c>
      <c r="G163" s="259" t="e">
        <f t="shared" si="33"/>
        <v>#REF!</v>
      </c>
      <c r="H163" s="259">
        <v>12</v>
      </c>
      <c r="I163" s="260">
        <v>8</v>
      </c>
      <c r="J163" s="259">
        <f t="shared" si="34"/>
        <v>20</v>
      </c>
      <c r="K163" s="259" t="e">
        <f t="shared" si="35"/>
        <v>#REF!</v>
      </c>
      <c r="L163" s="259" t="e">
        <f t="shared" si="36"/>
        <v>#REF!</v>
      </c>
      <c r="M163" s="259" t="e">
        <f t="shared" si="37"/>
        <v>#REF!</v>
      </c>
      <c r="N163" s="260" t="e">
        <f t="shared" si="38"/>
        <v>#REF!</v>
      </c>
      <c r="O163" s="259" t="e">
        <f t="shared" si="39"/>
        <v>#REF!</v>
      </c>
    </row>
    <row r="164" spans="1:194" s="350" customFormat="1" x14ac:dyDescent="0.25">
      <c r="A164" s="308" t="s">
        <v>773</v>
      </c>
      <c r="B164" s="416" t="e">
        <f>#REF!</f>
        <v>#REF!</v>
      </c>
      <c r="C164" s="420" t="e">
        <f>#REF!</f>
        <v>#REF!</v>
      </c>
      <c r="D164" s="418" t="e">
        <f>#REF!</f>
        <v>#REF!</v>
      </c>
      <c r="E164" s="419" t="e">
        <f>#REF!</f>
        <v>#REF!</v>
      </c>
      <c r="F164" s="419" t="e">
        <f>#REF!</f>
        <v>#REF!</v>
      </c>
      <c r="G164" s="259" t="e">
        <f t="shared" si="33"/>
        <v>#REF!</v>
      </c>
      <c r="H164" s="259">
        <v>12</v>
      </c>
      <c r="I164" s="260">
        <v>8</v>
      </c>
      <c r="J164" s="259">
        <f t="shared" si="34"/>
        <v>20</v>
      </c>
      <c r="K164" s="259" t="e">
        <f t="shared" si="35"/>
        <v>#REF!</v>
      </c>
      <c r="L164" s="259" t="e">
        <f t="shared" si="36"/>
        <v>#REF!</v>
      </c>
      <c r="M164" s="259" t="e">
        <f t="shared" si="37"/>
        <v>#REF!</v>
      </c>
      <c r="N164" s="260" t="e">
        <f t="shared" si="38"/>
        <v>#REF!</v>
      </c>
      <c r="O164" s="259" t="e">
        <f t="shared" si="39"/>
        <v>#REF!</v>
      </c>
    </row>
    <row r="165" spans="1:194" s="350" customFormat="1" x14ac:dyDescent="0.25">
      <c r="A165" s="308"/>
      <c r="B165" s="351"/>
      <c r="C165" s="354"/>
      <c r="D165" s="344"/>
      <c r="E165" s="343"/>
      <c r="F165" s="343"/>
      <c r="G165" s="352"/>
      <c r="H165" s="352"/>
      <c r="I165" s="353"/>
      <c r="J165" s="352"/>
      <c r="K165" s="352"/>
      <c r="L165" s="352"/>
      <c r="M165" s="268" t="s">
        <v>713</v>
      </c>
      <c r="N165" s="269" t="e">
        <f>SUM(N142:N164)</f>
        <v>#REF!</v>
      </c>
      <c r="O165" s="352"/>
      <c r="P165" s="350" t="e">
        <f>N165</f>
        <v>#REF!</v>
      </c>
    </row>
    <row r="166" spans="1:194" s="355" customFormat="1" x14ac:dyDescent="0.25">
      <c r="A166" s="285" t="e">
        <f>#REF!</f>
        <v>#REF!</v>
      </c>
      <c r="B166" s="285" t="e">
        <f>#REF!</f>
        <v>#REF!</v>
      </c>
      <c r="C166" s="343"/>
      <c r="D166" s="344"/>
      <c r="E166" s="343"/>
      <c r="F166" s="343"/>
      <c r="G166" s="352"/>
      <c r="H166" s="352"/>
      <c r="I166" s="353"/>
      <c r="J166" s="352"/>
      <c r="K166" s="352"/>
      <c r="L166" s="352"/>
      <c r="M166" s="352"/>
      <c r="N166" s="353"/>
      <c r="O166" s="352"/>
    </row>
    <row r="167" spans="1:194" s="355" customFormat="1" x14ac:dyDescent="0.25">
      <c r="A167" s="308" t="s">
        <v>774</v>
      </c>
      <c r="B167" s="421" t="e">
        <f>#REF!</f>
        <v>#REF!</v>
      </c>
      <c r="C167" s="420" t="e">
        <f>#REF!</f>
        <v>#REF!</v>
      </c>
      <c r="D167" s="418" t="e">
        <f>#REF!</f>
        <v>#REF!</v>
      </c>
      <c r="E167" s="419" t="e">
        <f>#REF!</f>
        <v>#REF!</v>
      </c>
      <c r="F167" s="419" t="e">
        <f>#REF!</f>
        <v>#REF!</v>
      </c>
      <c r="G167" s="259" t="e">
        <f t="shared" ref="G167" si="40">E167+F167</f>
        <v>#REF!</v>
      </c>
      <c r="H167" s="259">
        <v>12</v>
      </c>
      <c r="I167" s="260">
        <v>8</v>
      </c>
      <c r="J167" s="259">
        <f t="shared" ref="J167" si="41">H167+I167</f>
        <v>20</v>
      </c>
      <c r="K167" s="259" t="e">
        <f t="shared" ref="K167" si="42">J167%*G167</f>
        <v>#REF!</v>
      </c>
      <c r="L167" s="259" t="e">
        <f t="shared" ref="L167" si="43">5%*((G167)+(K167))</f>
        <v>#REF!</v>
      </c>
      <c r="M167" s="259" t="e">
        <f t="shared" ref="M167" si="44">K167+L167</f>
        <v>#REF!</v>
      </c>
      <c r="N167" s="260" t="e">
        <f t="shared" ref="N167" si="45">(+M167+G167)*C167</f>
        <v>#REF!</v>
      </c>
      <c r="O167" s="259" t="e">
        <f t="shared" ref="O167" si="46">N167/C167</f>
        <v>#REF!</v>
      </c>
    </row>
    <row r="168" spans="1:194" s="355" customFormat="1" x14ac:dyDescent="0.25">
      <c r="A168" s="308" t="s">
        <v>775</v>
      </c>
      <c r="B168" s="421" t="e">
        <f>#REF!</f>
        <v>#REF!</v>
      </c>
      <c r="C168" s="420" t="e">
        <f>#REF!</f>
        <v>#REF!</v>
      </c>
      <c r="D168" s="418" t="e">
        <f>#REF!</f>
        <v>#REF!</v>
      </c>
      <c r="E168" s="419" t="e">
        <f>#REF!</f>
        <v>#REF!</v>
      </c>
      <c r="F168" s="419" t="e">
        <f>#REF!</f>
        <v>#REF!</v>
      </c>
      <c r="G168" s="259" t="e">
        <f t="shared" ref="G168:G171" si="47">E168+F168</f>
        <v>#REF!</v>
      </c>
      <c r="H168" s="259">
        <v>12</v>
      </c>
      <c r="I168" s="260">
        <v>8</v>
      </c>
      <c r="J168" s="259">
        <f t="shared" ref="J168:J171" si="48">H168+I168</f>
        <v>20</v>
      </c>
      <c r="K168" s="259" t="e">
        <f t="shared" ref="K168:K171" si="49">J168%*G168</f>
        <v>#REF!</v>
      </c>
      <c r="L168" s="259" t="e">
        <f t="shared" ref="L168:L171" si="50">5%*((G168)+(K168))</f>
        <v>#REF!</v>
      </c>
      <c r="M168" s="259" t="e">
        <f t="shared" ref="M168:M171" si="51">K168+L168</f>
        <v>#REF!</v>
      </c>
      <c r="N168" s="260" t="e">
        <f t="shared" ref="N168:N171" si="52">(+M168+G168)*C168</f>
        <v>#REF!</v>
      </c>
      <c r="O168" s="259" t="e">
        <f t="shared" ref="O168:O171" si="53">N168/C168</f>
        <v>#REF!</v>
      </c>
    </row>
    <row r="169" spans="1:194" s="355" customFormat="1" x14ac:dyDescent="0.25">
      <c r="A169" s="308" t="s">
        <v>776</v>
      </c>
      <c r="B169" s="421" t="e">
        <f>#REF!</f>
        <v>#REF!</v>
      </c>
      <c r="C169" s="420" t="e">
        <f>#REF!</f>
        <v>#REF!</v>
      </c>
      <c r="D169" s="418" t="e">
        <f>#REF!</f>
        <v>#REF!</v>
      </c>
      <c r="E169" s="419" t="e">
        <f>#REF!</f>
        <v>#REF!</v>
      </c>
      <c r="F169" s="419" t="e">
        <f>#REF!</f>
        <v>#REF!</v>
      </c>
      <c r="G169" s="259" t="e">
        <f t="shared" si="47"/>
        <v>#REF!</v>
      </c>
      <c r="H169" s="259">
        <v>12</v>
      </c>
      <c r="I169" s="260">
        <v>8</v>
      </c>
      <c r="J169" s="259">
        <f t="shared" si="48"/>
        <v>20</v>
      </c>
      <c r="K169" s="259" t="e">
        <f t="shared" si="49"/>
        <v>#REF!</v>
      </c>
      <c r="L169" s="259" t="e">
        <f t="shared" si="50"/>
        <v>#REF!</v>
      </c>
      <c r="M169" s="259" t="e">
        <f t="shared" si="51"/>
        <v>#REF!</v>
      </c>
      <c r="N169" s="260" t="e">
        <f t="shared" si="52"/>
        <v>#REF!</v>
      </c>
      <c r="O169" s="259" t="e">
        <f t="shared" si="53"/>
        <v>#REF!</v>
      </c>
    </row>
    <row r="170" spans="1:194" s="355" customFormat="1" x14ac:dyDescent="0.25">
      <c r="A170" s="308" t="s">
        <v>777</v>
      </c>
      <c r="B170" s="421" t="e">
        <f>#REF!</f>
        <v>#REF!</v>
      </c>
      <c r="C170" s="420" t="e">
        <f>#REF!</f>
        <v>#REF!</v>
      </c>
      <c r="D170" s="418" t="e">
        <f>#REF!</f>
        <v>#REF!</v>
      </c>
      <c r="E170" s="419" t="e">
        <f>#REF!</f>
        <v>#REF!</v>
      </c>
      <c r="F170" s="419" t="e">
        <f>#REF!</f>
        <v>#REF!</v>
      </c>
      <c r="G170" s="259" t="e">
        <f t="shared" si="47"/>
        <v>#REF!</v>
      </c>
      <c r="H170" s="259">
        <v>12</v>
      </c>
      <c r="I170" s="260">
        <v>8</v>
      </c>
      <c r="J170" s="259">
        <f t="shared" si="48"/>
        <v>20</v>
      </c>
      <c r="K170" s="259" t="e">
        <f t="shared" si="49"/>
        <v>#REF!</v>
      </c>
      <c r="L170" s="259" t="e">
        <f t="shared" si="50"/>
        <v>#REF!</v>
      </c>
      <c r="M170" s="259" t="e">
        <f t="shared" si="51"/>
        <v>#REF!</v>
      </c>
      <c r="N170" s="260" t="e">
        <f t="shared" si="52"/>
        <v>#REF!</v>
      </c>
      <c r="O170" s="259" t="e">
        <f t="shared" si="53"/>
        <v>#REF!</v>
      </c>
    </row>
    <row r="171" spans="1:194" s="355" customFormat="1" x14ac:dyDescent="0.25">
      <c r="A171" s="308" t="s">
        <v>778</v>
      </c>
      <c r="B171" s="421" t="e">
        <f>#REF!</f>
        <v>#REF!</v>
      </c>
      <c r="C171" s="420" t="e">
        <f>#REF!</f>
        <v>#REF!</v>
      </c>
      <c r="D171" s="418" t="e">
        <f>#REF!</f>
        <v>#REF!</v>
      </c>
      <c r="E171" s="419" t="e">
        <f>#REF!</f>
        <v>#REF!</v>
      </c>
      <c r="F171" s="419" t="e">
        <f>#REF!</f>
        <v>#REF!</v>
      </c>
      <c r="G171" s="259" t="e">
        <f t="shared" si="47"/>
        <v>#REF!</v>
      </c>
      <c r="H171" s="259">
        <v>12</v>
      </c>
      <c r="I171" s="260">
        <v>8</v>
      </c>
      <c r="J171" s="259">
        <f t="shared" si="48"/>
        <v>20</v>
      </c>
      <c r="K171" s="259" t="e">
        <f t="shared" si="49"/>
        <v>#REF!</v>
      </c>
      <c r="L171" s="259" t="e">
        <f t="shared" si="50"/>
        <v>#REF!</v>
      </c>
      <c r="M171" s="259" t="e">
        <f t="shared" si="51"/>
        <v>#REF!</v>
      </c>
      <c r="N171" s="260" t="e">
        <f t="shared" si="52"/>
        <v>#REF!</v>
      </c>
      <c r="O171" s="259" t="e">
        <f t="shared" si="53"/>
        <v>#REF!</v>
      </c>
    </row>
    <row r="172" spans="1:194" s="355" customFormat="1" x14ac:dyDescent="0.25">
      <c r="A172" s="285"/>
      <c r="B172" s="415"/>
      <c r="C172" s="343"/>
      <c r="D172" s="344"/>
      <c r="E172" s="343"/>
      <c r="F172" s="343"/>
      <c r="G172" s="352"/>
      <c r="H172" s="352"/>
      <c r="I172" s="353"/>
      <c r="J172" s="352"/>
      <c r="K172" s="352"/>
      <c r="L172" s="352"/>
      <c r="M172" s="268" t="s">
        <v>713</v>
      </c>
      <c r="N172" s="269" t="e">
        <f>SUM(N167:N171)</f>
        <v>#REF!</v>
      </c>
      <c r="O172" s="352"/>
      <c r="P172" s="350" t="e">
        <f>N172</f>
        <v>#REF!</v>
      </c>
    </row>
    <row r="173" spans="1:194" s="334" customFormat="1" ht="6.75" customHeight="1" x14ac:dyDescent="0.4">
      <c r="A173" s="356"/>
      <c r="B173" s="357"/>
      <c r="C173" s="358"/>
      <c r="D173" s="359"/>
      <c r="E173" s="360"/>
      <c r="F173" s="258"/>
      <c r="G173" s="361"/>
      <c r="H173" s="361"/>
      <c r="I173" s="360"/>
      <c r="J173" s="361"/>
      <c r="K173" s="361"/>
      <c r="L173" s="361"/>
      <c r="M173" s="361"/>
      <c r="N173" s="360"/>
      <c r="O173" s="362"/>
      <c r="P173" s="221"/>
      <c r="Q173" s="221"/>
      <c r="R173" s="221"/>
      <c r="S173" s="221"/>
      <c r="T173" s="221"/>
      <c r="U173" s="221"/>
      <c r="V173" s="221"/>
      <c r="W173" s="221"/>
      <c r="X173" s="221"/>
      <c r="Y173" s="221"/>
      <c r="Z173" s="221"/>
      <c r="AA173" s="221"/>
      <c r="AB173" s="221"/>
      <c r="AC173" s="221"/>
      <c r="AD173" s="221"/>
      <c r="AE173" s="221"/>
      <c r="AF173" s="221"/>
      <c r="AG173" s="221"/>
      <c r="AH173" s="221"/>
      <c r="AI173" s="221"/>
      <c r="AJ173" s="221"/>
      <c r="AK173" s="221"/>
      <c r="AL173" s="221"/>
      <c r="AM173" s="221"/>
      <c r="AN173" s="221"/>
      <c r="AO173" s="221"/>
      <c r="AP173" s="221"/>
      <c r="AQ173" s="221"/>
      <c r="AR173" s="221"/>
      <c r="AS173" s="221"/>
      <c r="AT173" s="221"/>
      <c r="AU173" s="221"/>
      <c r="AV173" s="221"/>
      <c r="AW173" s="221"/>
      <c r="AX173" s="221"/>
      <c r="AY173" s="221"/>
      <c r="AZ173" s="221"/>
      <c r="BA173" s="221"/>
      <c r="BB173" s="221"/>
      <c r="BC173" s="221"/>
      <c r="BD173" s="221"/>
      <c r="BE173" s="221"/>
      <c r="BF173" s="221"/>
      <c r="BG173" s="221"/>
      <c r="BH173" s="221"/>
      <c r="BI173" s="221"/>
      <c r="BJ173" s="221"/>
      <c r="BK173" s="221"/>
      <c r="BL173" s="221"/>
      <c r="BM173" s="221"/>
      <c r="BN173" s="221"/>
      <c r="BO173" s="221"/>
      <c r="BP173" s="221"/>
      <c r="BQ173" s="221"/>
      <c r="BR173" s="221"/>
      <c r="BS173" s="221"/>
      <c r="BT173" s="221"/>
      <c r="BU173" s="221"/>
      <c r="BV173" s="221"/>
      <c r="BW173" s="221"/>
      <c r="BX173" s="221"/>
      <c r="BY173" s="221"/>
      <c r="BZ173" s="221"/>
      <c r="CA173" s="221"/>
      <c r="CB173" s="221"/>
      <c r="CC173" s="221"/>
      <c r="CD173" s="221"/>
      <c r="CE173" s="221"/>
      <c r="CF173" s="221"/>
      <c r="CG173" s="221"/>
      <c r="CH173" s="221"/>
      <c r="CI173" s="221"/>
      <c r="CJ173" s="221"/>
      <c r="CK173" s="221"/>
      <c r="CL173" s="221"/>
      <c r="CM173" s="221"/>
      <c r="CN173" s="221"/>
      <c r="CO173" s="221"/>
      <c r="CP173" s="221"/>
      <c r="CQ173" s="221"/>
      <c r="CR173" s="221"/>
      <c r="CS173" s="221"/>
      <c r="CT173" s="221"/>
      <c r="CU173" s="221"/>
      <c r="CV173" s="221"/>
      <c r="CW173" s="221"/>
      <c r="CX173" s="221"/>
      <c r="CY173" s="221"/>
      <c r="CZ173" s="221"/>
      <c r="DA173" s="221"/>
      <c r="DB173" s="221"/>
      <c r="DC173" s="221"/>
      <c r="DD173" s="221"/>
      <c r="DE173" s="221"/>
      <c r="DF173" s="221"/>
      <c r="DG173" s="221"/>
      <c r="DH173" s="221"/>
      <c r="DI173" s="221"/>
      <c r="DJ173" s="221"/>
      <c r="DK173" s="221"/>
      <c r="DL173" s="221"/>
      <c r="DM173" s="221"/>
      <c r="DN173" s="221"/>
      <c r="DO173" s="221"/>
      <c r="DP173" s="221"/>
      <c r="DQ173" s="221"/>
      <c r="DR173" s="221"/>
      <c r="DS173" s="221"/>
      <c r="DT173" s="221"/>
      <c r="DU173" s="221"/>
      <c r="DV173" s="221"/>
      <c r="DW173" s="221"/>
      <c r="DX173" s="221"/>
      <c r="DY173" s="221"/>
      <c r="DZ173" s="221"/>
      <c r="EA173" s="221"/>
      <c r="EB173" s="221"/>
      <c r="EC173" s="221"/>
      <c r="ED173" s="221"/>
      <c r="EE173" s="221"/>
      <c r="EF173" s="221"/>
      <c r="EG173" s="221"/>
      <c r="EH173" s="221"/>
      <c r="EI173" s="221"/>
      <c r="EJ173" s="221"/>
      <c r="EK173" s="221"/>
      <c r="EL173" s="221"/>
      <c r="EM173" s="221"/>
      <c r="EN173" s="221"/>
      <c r="EO173" s="221"/>
      <c r="EP173" s="221"/>
      <c r="EQ173" s="221"/>
      <c r="ER173" s="221"/>
      <c r="ES173" s="221"/>
      <c r="ET173" s="221"/>
      <c r="EU173" s="221"/>
      <c r="EV173" s="221"/>
      <c r="EW173" s="221"/>
      <c r="EX173" s="221"/>
      <c r="EY173" s="221"/>
      <c r="EZ173" s="221"/>
      <c r="FA173" s="221"/>
      <c r="FB173" s="221"/>
      <c r="FC173" s="221"/>
      <c r="FD173" s="221"/>
      <c r="FE173" s="221"/>
      <c r="FF173" s="221"/>
      <c r="FG173" s="221"/>
      <c r="FH173" s="221"/>
      <c r="FI173" s="221"/>
      <c r="FJ173" s="221"/>
      <c r="FK173" s="221"/>
      <c r="FL173" s="221"/>
      <c r="FM173" s="221"/>
      <c r="FN173" s="221"/>
      <c r="FO173" s="221"/>
      <c r="FP173" s="221"/>
      <c r="FQ173" s="221"/>
      <c r="FR173" s="221"/>
      <c r="FS173" s="221"/>
      <c r="FT173" s="221"/>
      <c r="FU173" s="221"/>
      <c r="FV173" s="221"/>
      <c r="FW173" s="221"/>
      <c r="FX173" s="221"/>
      <c r="FY173" s="221"/>
      <c r="FZ173" s="221"/>
      <c r="GA173" s="221"/>
      <c r="GB173" s="221"/>
      <c r="GC173" s="221"/>
      <c r="GD173" s="221"/>
      <c r="GE173" s="221"/>
      <c r="GF173" s="221"/>
      <c r="GG173" s="221"/>
      <c r="GH173" s="221"/>
      <c r="GI173" s="221"/>
    </row>
    <row r="174" spans="1:194" s="365" customFormat="1" x14ac:dyDescent="0.4">
      <c r="A174" s="790" t="s">
        <v>715</v>
      </c>
      <c r="B174" s="791"/>
      <c r="C174" s="792" t="e">
        <f>N52+N57+N65+N114+N120+N140+N165+N172</f>
        <v>#REF!</v>
      </c>
      <c r="D174" s="792"/>
      <c r="E174" s="792"/>
      <c r="F174" s="792"/>
      <c r="G174" s="792"/>
      <c r="H174" s="792"/>
      <c r="I174" s="792"/>
      <c r="J174" s="792"/>
      <c r="K174" s="792"/>
      <c r="L174" s="792"/>
      <c r="M174" s="792"/>
      <c r="N174" s="792"/>
      <c r="O174" s="363"/>
      <c r="P174" s="364"/>
      <c r="Q174" s="364"/>
      <c r="R174" s="364"/>
      <c r="S174" s="364"/>
      <c r="T174" s="364"/>
      <c r="U174" s="364"/>
      <c r="V174" s="364"/>
      <c r="W174" s="364"/>
      <c r="X174" s="364"/>
      <c r="Y174" s="364"/>
      <c r="Z174" s="364"/>
      <c r="AA174" s="364"/>
      <c r="AB174" s="364"/>
      <c r="AC174" s="364"/>
      <c r="AD174" s="364"/>
      <c r="AE174" s="364"/>
      <c r="AF174" s="364"/>
      <c r="AG174" s="364"/>
      <c r="AH174" s="364"/>
      <c r="AI174" s="364"/>
      <c r="AJ174" s="364"/>
      <c r="AK174" s="364"/>
      <c r="AL174" s="364"/>
      <c r="AM174" s="364"/>
      <c r="AN174" s="364"/>
      <c r="AO174" s="364"/>
      <c r="AP174" s="364"/>
      <c r="AQ174" s="364"/>
      <c r="AR174" s="364"/>
      <c r="AS174" s="364"/>
      <c r="AT174" s="364"/>
      <c r="AU174" s="364"/>
      <c r="AV174" s="364"/>
      <c r="AW174" s="364"/>
      <c r="AX174" s="364"/>
      <c r="AY174" s="364"/>
      <c r="AZ174" s="364"/>
      <c r="BA174" s="364"/>
      <c r="BB174" s="364"/>
      <c r="BC174" s="364"/>
      <c r="BD174" s="364"/>
      <c r="BE174" s="364"/>
      <c r="BF174" s="364"/>
      <c r="BG174" s="364"/>
      <c r="BH174" s="364"/>
      <c r="BI174" s="364"/>
      <c r="BJ174" s="364"/>
      <c r="BK174" s="364"/>
      <c r="BL174" s="364"/>
      <c r="BM174" s="364"/>
      <c r="BN174" s="364"/>
      <c r="BO174" s="364"/>
      <c r="BP174" s="364"/>
      <c r="BQ174" s="364"/>
      <c r="BR174" s="364"/>
      <c r="BS174" s="364"/>
      <c r="BT174" s="364"/>
      <c r="BU174" s="364"/>
      <c r="BV174" s="364"/>
      <c r="BW174" s="364"/>
      <c r="BX174" s="364"/>
      <c r="BY174" s="364"/>
      <c r="BZ174" s="364"/>
      <c r="CA174" s="364"/>
      <c r="CB174" s="364"/>
      <c r="CC174" s="364"/>
      <c r="CD174" s="364"/>
      <c r="CE174" s="364"/>
      <c r="CF174" s="364"/>
      <c r="CG174" s="364"/>
      <c r="CH174" s="364"/>
      <c r="CI174" s="364"/>
      <c r="CJ174" s="364"/>
      <c r="CK174" s="364"/>
      <c r="CL174" s="364"/>
      <c r="CM174" s="364"/>
      <c r="CN174" s="364"/>
      <c r="CO174" s="364"/>
      <c r="CP174" s="364"/>
      <c r="CQ174" s="364"/>
      <c r="CR174" s="364"/>
      <c r="CS174" s="364"/>
      <c r="CT174" s="364"/>
      <c r="CU174" s="364"/>
      <c r="CV174" s="364"/>
      <c r="CW174" s="364"/>
      <c r="CX174" s="364"/>
      <c r="CY174" s="364"/>
      <c r="CZ174" s="364"/>
      <c r="DA174" s="364"/>
      <c r="DB174" s="364"/>
      <c r="DC174" s="364"/>
      <c r="DD174" s="364"/>
      <c r="DE174" s="364"/>
      <c r="DF174" s="364"/>
      <c r="DG174" s="364"/>
      <c r="DH174" s="364"/>
      <c r="DI174" s="364"/>
      <c r="DJ174" s="364"/>
      <c r="DK174" s="364"/>
      <c r="DL174" s="364"/>
      <c r="DM174" s="364"/>
      <c r="DN174" s="364"/>
      <c r="DO174" s="364"/>
      <c r="DP174" s="364"/>
      <c r="DQ174" s="364"/>
      <c r="DR174" s="364"/>
      <c r="DS174" s="364"/>
      <c r="DT174" s="364"/>
      <c r="DU174" s="364"/>
      <c r="DV174" s="364"/>
      <c r="DW174" s="364"/>
      <c r="DX174" s="364"/>
      <c r="DY174" s="364"/>
      <c r="DZ174" s="364"/>
      <c r="EA174" s="364"/>
      <c r="EB174" s="364"/>
      <c r="EC174" s="364"/>
      <c r="ED174" s="364"/>
      <c r="EE174" s="364"/>
      <c r="EF174" s="364"/>
      <c r="EG174" s="364"/>
      <c r="EH174" s="364"/>
      <c r="EI174" s="364"/>
      <c r="EJ174" s="364"/>
      <c r="EK174" s="364"/>
      <c r="EL174" s="364"/>
      <c r="EM174" s="364"/>
      <c r="EN174" s="364"/>
      <c r="EO174" s="364"/>
      <c r="EP174" s="364"/>
      <c r="EQ174" s="364"/>
      <c r="ER174" s="364"/>
      <c r="ES174" s="364"/>
      <c r="ET174" s="364"/>
      <c r="EU174" s="364"/>
      <c r="EV174" s="364"/>
      <c r="EW174" s="364"/>
      <c r="EX174" s="364"/>
      <c r="EY174" s="364"/>
      <c r="EZ174" s="364"/>
      <c r="FA174" s="364"/>
      <c r="FB174" s="364"/>
      <c r="FC174" s="364"/>
      <c r="FD174" s="364"/>
      <c r="FE174" s="364"/>
      <c r="FF174" s="364"/>
      <c r="FG174" s="364"/>
      <c r="FH174" s="364"/>
      <c r="FI174" s="364"/>
      <c r="FJ174" s="364"/>
      <c r="FK174" s="364"/>
      <c r="FL174" s="364"/>
      <c r="FM174" s="364"/>
      <c r="FN174" s="364"/>
      <c r="FO174" s="364"/>
      <c r="FP174" s="364"/>
      <c r="FQ174" s="364"/>
      <c r="FR174" s="364"/>
      <c r="FS174" s="364"/>
      <c r="FT174" s="364"/>
      <c r="FU174" s="364"/>
      <c r="FV174" s="364"/>
      <c r="FW174" s="364"/>
      <c r="FX174" s="364"/>
      <c r="FY174" s="364"/>
      <c r="FZ174" s="364"/>
      <c r="GA174" s="364"/>
      <c r="GB174" s="364"/>
      <c r="GC174" s="364"/>
      <c r="GD174" s="364"/>
      <c r="GE174" s="364"/>
      <c r="GF174" s="364"/>
      <c r="GG174" s="364"/>
      <c r="GH174" s="364"/>
      <c r="GI174" s="364"/>
      <c r="GJ174" s="364"/>
      <c r="GK174" s="364"/>
    </row>
    <row r="175" spans="1:194" s="365" customFormat="1" ht="24.75" thickBot="1" x14ac:dyDescent="0.45">
      <c r="A175" s="793" t="s">
        <v>716</v>
      </c>
      <c r="B175" s="794"/>
      <c r="C175" s="795" t="s">
        <v>790</v>
      </c>
      <c r="D175" s="795"/>
      <c r="E175" s="795"/>
      <c r="F175" s="795"/>
      <c r="G175" s="795"/>
      <c r="H175" s="795"/>
      <c r="I175" s="795"/>
      <c r="J175" s="795"/>
      <c r="K175" s="795"/>
      <c r="L175" s="795"/>
      <c r="M175" s="795"/>
      <c r="N175" s="795"/>
      <c r="O175" s="366"/>
      <c r="P175" s="411" t="e">
        <f>SUM(P18:P174)</f>
        <v>#REF!</v>
      </c>
      <c r="Q175" s="364"/>
      <c r="R175" s="364"/>
      <c r="S175" s="364"/>
      <c r="T175" s="364"/>
      <c r="U175" s="364"/>
      <c r="V175" s="364"/>
      <c r="W175" s="364"/>
      <c r="X175" s="364"/>
      <c r="Y175" s="364"/>
      <c r="Z175" s="364"/>
      <c r="AA175" s="364"/>
      <c r="AB175" s="364"/>
      <c r="AC175" s="364"/>
      <c r="AD175" s="364"/>
      <c r="AE175" s="364"/>
      <c r="AF175" s="364"/>
      <c r="AG175" s="364"/>
      <c r="AH175" s="364"/>
      <c r="AI175" s="364"/>
      <c r="AJ175" s="364"/>
      <c r="AK175" s="364"/>
      <c r="AL175" s="364"/>
      <c r="AM175" s="364"/>
      <c r="AN175" s="364"/>
      <c r="AO175" s="364"/>
      <c r="AP175" s="364"/>
      <c r="AQ175" s="364"/>
      <c r="AR175" s="364"/>
      <c r="AS175" s="364"/>
      <c r="AT175" s="364"/>
      <c r="AU175" s="364"/>
      <c r="AV175" s="364"/>
      <c r="AW175" s="364"/>
      <c r="AX175" s="364"/>
      <c r="AY175" s="364"/>
      <c r="AZ175" s="364"/>
      <c r="BA175" s="364"/>
      <c r="BB175" s="364"/>
      <c r="BC175" s="364"/>
      <c r="BD175" s="364"/>
      <c r="BE175" s="364"/>
      <c r="BF175" s="364"/>
      <c r="BG175" s="364"/>
      <c r="BH175" s="364"/>
      <c r="BI175" s="364"/>
      <c r="BJ175" s="364"/>
      <c r="BK175" s="364"/>
      <c r="BL175" s="364"/>
      <c r="BM175" s="364"/>
      <c r="BN175" s="364"/>
      <c r="BO175" s="364"/>
      <c r="BP175" s="364"/>
      <c r="BQ175" s="364"/>
      <c r="BR175" s="364"/>
      <c r="BS175" s="364"/>
      <c r="BT175" s="364"/>
      <c r="BU175" s="364"/>
      <c r="BV175" s="364"/>
      <c r="BW175" s="364"/>
      <c r="BX175" s="364"/>
      <c r="BY175" s="364"/>
      <c r="BZ175" s="364"/>
      <c r="CA175" s="364"/>
      <c r="CB175" s="364"/>
      <c r="CC175" s="364"/>
      <c r="CD175" s="364"/>
      <c r="CE175" s="364"/>
      <c r="CF175" s="364"/>
      <c r="CG175" s="364"/>
      <c r="CH175" s="364"/>
      <c r="CI175" s="364"/>
      <c r="CJ175" s="364"/>
      <c r="CK175" s="364"/>
      <c r="CL175" s="364"/>
      <c r="CM175" s="364"/>
      <c r="CN175" s="364"/>
      <c r="CO175" s="364"/>
      <c r="CP175" s="364"/>
      <c r="CQ175" s="364"/>
      <c r="CR175" s="364"/>
      <c r="CS175" s="364"/>
      <c r="CT175" s="364"/>
      <c r="CU175" s="364"/>
      <c r="CV175" s="364"/>
      <c r="CW175" s="364"/>
      <c r="CX175" s="364"/>
      <c r="CY175" s="364"/>
      <c r="CZ175" s="364"/>
      <c r="DA175" s="364"/>
      <c r="DB175" s="364"/>
      <c r="DC175" s="364"/>
      <c r="DD175" s="364"/>
      <c r="DE175" s="364"/>
      <c r="DF175" s="364"/>
      <c r="DG175" s="364"/>
      <c r="DH175" s="364"/>
      <c r="DI175" s="364"/>
      <c r="DJ175" s="364"/>
      <c r="DK175" s="364"/>
      <c r="DL175" s="364"/>
      <c r="DM175" s="364"/>
      <c r="DN175" s="364"/>
      <c r="DO175" s="364"/>
      <c r="DP175" s="364"/>
      <c r="DQ175" s="364"/>
      <c r="DR175" s="364"/>
      <c r="DS175" s="364"/>
      <c r="DT175" s="364"/>
      <c r="DU175" s="364"/>
      <c r="DV175" s="364"/>
      <c r="DW175" s="364"/>
      <c r="DX175" s="364"/>
      <c r="DY175" s="364"/>
      <c r="DZ175" s="364"/>
      <c r="EA175" s="364"/>
      <c r="EB175" s="364"/>
      <c r="EC175" s="364"/>
      <c r="ED175" s="364"/>
      <c r="EE175" s="364"/>
      <c r="EF175" s="364"/>
      <c r="EG175" s="364"/>
      <c r="EH175" s="364"/>
      <c r="EI175" s="364"/>
      <c r="EJ175" s="364"/>
      <c r="EK175" s="364"/>
      <c r="EL175" s="364"/>
      <c r="EM175" s="364"/>
      <c r="EN175" s="364"/>
      <c r="EO175" s="364"/>
      <c r="EP175" s="364"/>
      <c r="EQ175" s="364"/>
      <c r="ER175" s="364"/>
      <c r="ES175" s="364"/>
      <c r="ET175" s="364"/>
      <c r="EU175" s="364"/>
      <c r="EV175" s="364"/>
      <c r="EW175" s="364"/>
      <c r="EX175" s="364"/>
      <c r="EY175" s="364"/>
      <c r="EZ175" s="364"/>
      <c r="FA175" s="364"/>
      <c r="FB175" s="364"/>
      <c r="FC175" s="364"/>
      <c r="FD175" s="364"/>
      <c r="FE175" s="364"/>
      <c r="FF175" s="364"/>
      <c r="FG175" s="364"/>
      <c r="FH175" s="364"/>
      <c r="FI175" s="364"/>
      <c r="FJ175" s="364"/>
      <c r="FK175" s="364"/>
      <c r="FL175" s="364"/>
      <c r="FM175" s="364"/>
      <c r="FN175" s="364"/>
      <c r="FO175" s="364"/>
      <c r="FP175" s="364"/>
      <c r="FQ175" s="364"/>
      <c r="FR175" s="364"/>
      <c r="FS175" s="364"/>
      <c r="FT175" s="364"/>
      <c r="FU175" s="364"/>
      <c r="FV175" s="364"/>
      <c r="FW175" s="364"/>
      <c r="FX175" s="364"/>
      <c r="FY175" s="364"/>
      <c r="FZ175" s="364"/>
      <c r="GA175" s="364"/>
      <c r="GB175" s="364"/>
      <c r="GC175" s="364"/>
      <c r="GD175" s="364"/>
      <c r="GE175" s="364"/>
      <c r="GF175" s="364"/>
      <c r="GG175" s="364"/>
      <c r="GH175" s="364"/>
      <c r="GI175" s="364"/>
      <c r="GJ175" s="364"/>
      <c r="GK175" s="364"/>
      <c r="GL175" s="364"/>
    </row>
    <row r="176" spans="1:194" s="222" customFormat="1" x14ac:dyDescent="0.4">
      <c r="A176" s="367"/>
      <c r="B176" s="234"/>
      <c r="C176" s="368"/>
      <c r="D176" s="234"/>
      <c r="E176" s="234"/>
      <c r="F176" s="234"/>
      <c r="G176" s="234"/>
      <c r="H176" s="234"/>
      <c r="I176" s="234"/>
      <c r="J176" s="234"/>
      <c r="K176" s="234"/>
      <c r="L176" s="234"/>
      <c r="M176" s="234"/>
      <c r="N176" s="234"/>
      <c r="O176" s="221"/>
      <c r="P176" s="221">
        <v>5997128.3499999996</v>
      </c>
      <c r="Q176" s="221"/>
      <c r="R176" s="221"/>
      <c r="S176" s="221"/>
      <c r="T176" s="221"/>
      <c r="U176" s="221"/>
      <c r="V176" s="221"/>
      <c r="W176" s="221"/>
      <c r="X176" s="221"/>
      <c r="Y176" s="221"/>
      <c r="Z176" s="221"/>
      <c r="AA176" s="221"/>
      <c r="AB176" s="221"/>
      <c r="AC176" s="221"/>
      <c r="AD176" s="221"/>
      <c r="AE176" s="221"/>
      <c r="AF176" s="221"/>
      <c r="AG176" s="221"/>
      <c r="AH176" s="221"/>
      <c r="AI176" s="221"/>
      <c r="AJ176" s="221"/>
      <c r="AK176" s="221"/>
      <c r="AL176" s="221"/>
      <c r="AM176" s="221"/>
      <c r="AN176" s="221"/>
      <c r="AO176" s="221"/>
      <c r="AP176" s="221"/>
      <c r="AQ176" s="221"/>
      <c r="AR176" s="221"/>
      <c r="AS176" s="221"/>
      <c r="AT176" s="221"/>
      <c r="AU176" s="221"/>
      <c r="AV176" s="221"/>
      <c r="AW176" s="221"/>
      <c r="AX176" s="221"/>
      <c r="AY176" s="221"/>
      <c r="AZ176" s="221"/>
      <c r="BA176" s="221"/>
      <c r="BB176" s="221"/>
      <c r="BC176" s="221"/>
      <c r="BD176" s="221"/>
      <c r="BE176" s="221"/>
      <c r="BF176" s="221"/>
      <c r="BG176" s="221"/>
      <c r="BH176" s="221"/>
      <c r="BI176" s="221"/>
      <c r="BJ176" s="221"/>
      <c r="BK176" s="221"/>
      <c r="BL176" s="221"/>
      <c r="BM176" s="221"/>
      <c r="BN176" s="221"/>
      <c r="BO176" s="221"/>
      <c r="BP176" s="221"/>
      <c r="BQ176" s="221"/>
      <c r="BR176" s="221"/>
      <c r="BS176" s="221"/>
      <c r="BT176" s="221"/>
      <c r="BU176" s="221"/>
      <c r="BV176" s="221"/>
      <c r="BW176" s="221"/>
      <c r="BX176" s="221"/>
      <c r="BY176" s="221"/>
      <c r="BZ176" s="221"/>
      <c r="CA176" s="221"/>
      <c r="CB176" s="221"/>
      <c r="CC176" s="221"/>
      <c r="CD176" s="221"/>
      <c r="CE176" s="221"/>
      <c r="CF176" s="221"/>
      <c r="CG176" s="221"/>
      <c r="CH176" s="221"/>
      <c r="CI176" s="221"/>
      <c r="CJ176" s="221"/>
      <c r="CK176" s="221"/>
      <c r="CL176" s="221"/>
      <c r="CM176" s="221"/>
      <c r="CN176" s="221"/>
      <c r="CO176" s="221"/>
      <c r="CP176" s="221"/>
      <c r="CQ176" s="221"/>
      <c r="CR176" s="221"/>
      <c r="CS176" s="221"/>
      <c r="CT176" s="221"/>
      <c r="CU176" s="221"/>
      <c r="CV176" s="221"/>
      <c r="CW176" s="221"/>
      <c r="CX176" s="221"/>
      <c r="CY176" s="221"/>
      <c r="CZ176" s="221"/>
      <c r="DA176" s="221"/>
      <c r="DB176" s="221"/>
      <c r="DC176" s="221"/>
      <c r="DD176" s="221"/>
      <c r="DE176" s="221"/>
      <c r="DF176" s="221"/>
      <c r="DG176" s="221"/>
      <c r="DH176" s="221"/>
      <c r="DI176" s="221"/>
      <c r="DJ176" s="221"/>
      <c r="DK176" s="221"/>
      <c r="DL176" s="221"/>
      <c r="DM176" s="221"/>
      <c r="DN176" s="221"/>
      <c r="DO176" s="221"/>
      <c r="DP176" s="221"/>
      <c r="DQ176" s="221"/>
      <c r="DR176" s="221"/>
      <c r="DS176" s="221"/>
      <c r="DT176" s="221"/>
      <c r="DU176" s="221"/>
      <c r="DV176" s="221"/>
      <c r="DW176" s="221"/>
      <c r="DX176" s="221"/>
      <c r="DY176" s="221"/>
      <c r="DZ176" s="221"/>
      <c r="EA176" s="221"/>
      <c r="EB176" s="221"/>
      <c r="EC176" s="221"/>
      <c r="ED176" s="221"/>
      <c r="EE176" s="221"/>
      <c r="EF176" s="221"/>
      <c r="EG176" s="221"/>
      <c r="EH176" s="221"/>
      <c r="EI176" s="221"/>
      <c r="EJ176" s="221"/>
      <c r="EK176" s="221"/>
      <c r="EL176" s="221"/>
      <c r="EM176" s="221"/>
      <c r="EN176" s="221"/>
      <c r="EO176" s="221"/>
      <c r="EP176" s="221"/>
      <c r="EQ176" s="221"/>
      <c r="ER176" s="221"/>
      <c r="ES176" s="221"/>
      <c r="ET176" s="221"/>
      <c r="EU176" s="221"/>
      <c r="EV176" s="221"/>
      <c r="EW176" s="221"/>
      <c r="EX176" s="221"/>
      <c r="EY176" s="221"/>
      <c r="EZ176" s="221"/>
      <c r="FA176" s="221"/>
      <c r="FB176" s="221"/>
      <c r="FC176" s="221"/>
      <c r="FD176" s="221"/>
      <c r="FE176" s="221"/>
      <c r="FF176" s="221"/>
      <c r="FG176" s="221"/>
      <c r="FH176" s="221"/>
      <c r="FI176" s="221"/>
      <c r="FJ176" s="221"/>
      <c r="FK176" s="221"/>
      <c r="FL176" s="221"/>
      <c r="FM176" s="221"/>
      <c r="FN176" s="221"/>
      <c r="FO176" s="221"/>
      <c r="FP176" s="221"/>
      <c r="FQ176" s="221"/>
      <c r="FR176" s="221"/>
      <c r="FS176" s="221"/>
      <c r="FT176" s="221"/>
      <c r="FU176" s="221"/>
      <c r="FV176" s="221"/>
      <c r="FW176" s="221"/>
      <c r="FX176" s="221"/>
      <c r="FY176" s="221"/>
      <c r="FZ176" s="221"/>
      <c r="GA176" s="221"/>
      <c r="GB176" s="221"/>
      <c r="GC176" s="221"/>
      <c r="GD176" s="221"/>
      <c r="GE176" s="221"/>
      <c r="GF176" s="221"/>
      <c r="GG176" s="221"/>
      <c r="GH176" s="221"/>
      <c r="GI176" s="221"/>
      <c r="GJ176" s="221"/>
    </row>
    <row r="177" spans="1:194" ht="14.25" customHeight="1" x14ac:dyDescent="0.4"/>
    <row r="178" spans="1:194" x14ac:dyDescent="0.4">
      <c r="A178" s="422" t="s">
        <v>717</v>
      </c>
      <c r="B178" s="423"/>
      <c r="C178" s="372"/>
      <c r="D178" s="424"/>
      <c r="E178" s="372"/>
      <c r="F178" s="372"/>
      <c r="G178" s="372"/>
      <c r="H178" s="372"/>
      <c r="I178" s="372"/>
      <c r="J178" s="372"/>
      <c r="K178" s="372"/>
      <c r="L178" s="373"/>
      <c r="M178" s="373"/>
      <c r="N178" s="373"/>
    </row>
    <row r="179" spans="1:194" x14ac:dyDescent="0.4">
      <c r="A179" s="422"/>
      <c r="B179" s="423"/>
      <c r="C179" s="372"/>
      <c r="D179" s="424"/>
      <c r="E179" s="372"/>
      <c r="F179" s="372"/>
      <c r="G179" s="372"/>
      <c r="H179" s="372"/>
      <c r="I179" s="372"/>
      <c r="J179" s="372"/>
      <c r="K179" s="372"/>
      <c r="L179" s="373"/>
      <c r="M179" s="373"/>
      <c r="N179" s="373"/>
    </row>
    <row r="180" spans="1:194" ht="27.75" customHeight="1" x14ac:dyDescent="0.4">
      <c r="A180" s="422"/>
      <c r="B180" s="425"/>
      <c r="C180" s="426"/>
      <c r="D180" s="427"/>
      <c r="E180" s="372"/>
      <c r="F180" s="372"/>
      <c r="G180" s="374"/>
      <c r="H180" s="374"/>
      <c r="I180" s="372"/>
      <c r="J180" s="372"/>
      <c r="K180" s="372"/>
      <c r="L180" s="373"/>
      <c r="M180" s="373"/>
      <c r="N180" s="373"/>
    </row>
    <row r="181" spans="1:194" s="365" customFormat="1" x14ac:dyDescent="0.4">
      <c r="A181" s="375" t="s">
        <v>728</v>
      </c>
      <c r="B181" s="428"/>
      <c r="C181" s="375" t="s">
        <v>729</v>
      </c>
      <c r="D181" s="428"/>
      <c r="E181" s="372"/>
      <c r="G181" s="424"/>
      <c r="H181" s="375" t="s">
        <v>718</v>
      </c>
      <c r="I181" s="375"/>
      <c r="J181" s="371"/>
      <c r="K181" s="370"/>
      <c r="M181" s="376"/>
      <c r="N181" s="377"/>
      <c r="O181" s="378"/>
      <c r="P181" s="373"/>
      <c r="Q181" s="373"/>
      <c r="R181" s="373"/>
      <c r="S181" s="373"/>
      <c r="T181" s="373"/>
      <c r="U181" s="373"/>
      <c r="V181" s="373"/>
      <c r="W181" s="373"/>
      <c r="X181" s="373"/>
      <c r="Y181" s="373"/>
      <c r="Z181" s="373"/>
      <c r="AA181" s="373"/>
      <c r="AB181" s="373"/>
      <c r="AC181" s="373"/>
      <c r="AD181" s="373"/>
      <c r="AE181" s="373"/>
      <c r="AF181" s="373"/>
      <c r="AG181" s="373"/>
      <c r="AH181" s="373"/>
      <c r="AI181" s="373"/>
      <c r="AJ181" s="373"/>
      <c r="AK181" s="373"/>
      <c r="AL181" s="373"/>
      <c r="AM181" s="373"/>
      <c r="AN181" s="373"/>
      <c r="AO181" s="373"/>
      <c r="AP181" s="373"/>
      <c r="AQ181" s="373"/>
      <c r="AR181" s="373"/>
      <c r="AS181" s="373"/>
      <c r="AT181" s="373"/>
      <c r="AU181" s="373"/>
      <c r="AV181" s="373"/>
      <c r="AW181" s="373"/>
      <c r="AX181" s="373"/>
      <c r="AY181" s="373"/>
      <c r="AZ181" s="373"/>
      <c r="BA181" s="373"/>
      <c r="BB181" s="373"/>
      <c r="BC181" s="373"/>
      <c r="BD181" s="373"/>
      <c r="BE181" s="373"/>
      <c r="BF181" s="373"/>
      <c r="BG181" s="373"/>
      <c r="BH181" s="373"/>
      <c r="BI181" s="373"/>
      <c r="BJ181" s="373"/>
      <c r="BK181" s="373"/>
      <c r="BL181" s="373"/>
      <c r="BM181" s="373"/>
      <c r="BN181" s="373"/>
      <c r="BO181" s="373"/>
      <c r="BP181" s="373"/>
      <c r="BQ181" s="373"/>
      <c r="BR181" s="373"/>
      <c r="BS181" s="373"/>
      <c r="BT181" s="373"/>
      <c r="BU181" s="373"/>
      <c r="BV181" s="373"/>
      <c r="BW181" s="373"/>
      <c r="BX181" s="373"/>
      <c r="BY181" s="373"/>
      <c r="BZ181" s="373"/>
      <c r="CA181" s="373"/>
      <c r="CB181" s="373"/>
      <c r="CC181" s="373"/>
      <c r="CD181" s="373"/>
      <c r="CE181" s="373"/>
      <c r="CF181" s="373"/>
      <c r="CG181" s="373"/>
      <c r="CH181" s="373"/>
      <c r="CI181" s="373"/>
      <c r="CJ181" s="373"/>
      <c r="CK181" s="373"/>
      <c r="CL181" s="373"/>
      <c r="CM181" s="373"/>
      <c r="CN181" s="373"/>
      <c r="CO181" s="373"/>
      <c r="CP181" s="373"/>
      <c r="CQ181" s="373"/>
      <c r="CR181" s="373"/>
      <c r="CS181" s="373"/>
      <c r="CT181" s="373"/>
      <c r="CU181" s="373"/>
      <c r="CV181" s="373"/>
      <c r="CW181" s="373"/>
      <c r="CX181" s="373"/>
      <c r="CY181" s="373"/>
      <c r="CZ181" s="373"/>
      <c r="DA181" s="373"/>
      <c r="DB181" s="373"/>
      <c r="DC181" s="373"/>
      <c r="DD181" s="373"/>
      <c r="DE181" s="373"/>
      <c r="DF181" s="373"/>
      <c r="DG181" s="373"/>
      <c r="DH181" s="373"/>
      <c r="DI181" s="373"/>
      <c r="DJ181" s="373"/>
      <c r="DK181" s="373"/>
      <c r="DL181" s="373"/>
      <c r="DM181" s="373"/>
      <c r="DN181" s="373"/>
      <c r="DO181" s="373"/>
      <c r="DP181" s="373"/>
      <c r="DQ181" s="373"/>
      <c r="DR181" s="373"/>
      <c r="DS181" s="373"/>
      <c r="DT181" s="373"/>
      <c r="DU181" s="373"/>
      <c r="DV181" s="373"/>
      <c r="DW181" s="373"/>
      <c r="DX181" s="373"/>
      <c r="DY181" s="373"/>
      <c r="DZ181" s="373"/>
      <c r="EA181" s="373"/>
      <c r="EB181" s="373"/>
      <c r="EC181" s="373"/>
      <c r="ED181" s="373"/>
      <c r="EE181" s="373"/>
      <c r="EF181" s="373"/>
      <c r="EG181" s="373"/>
      <c r="EH181" s="373"/>
      <c r="EI181" s="373"/>
      <c r="EJ181" s="373"/>
      <c r="EK181" s="373"/>
      <c r="EL181" s="373"/>
      <c r="EM181" s="373"/>
      <c r="EN181" s="373"/>
      <c r="EO181" s="373"/>
      <c r="EP181" s="373"/>
      <c r="EQ181" s="373"/>
      <c r="ER181" s="373"/>
      <c r="ES181" s="373"/>
      <c r="ET181" s="373"/>
      <c r="EU181" s="373"/>
      <c r="EV181" s="373"/>
      <c r="EW181" s="373"/>
      <c r="EX181" s="373"/>
      <c r="EY181" s="373"/>
      <c r="EZ181" s="373"/>
      <c r="FA181" s="373"/>
      <c r="FB181" s="373"/>
      <c r="FC181" s="373"/>
      <c r="FD181" s="373"/>
      <c r="FE181" s="373"/>
      <c r="FF181" s="373"/>
      <c r="FG181" s="373"/>
      <c r="FH181" s="373"/>
      <c r="FI181" s="373"/>
      <c r="FJ181" s="373"/>
      <c r="FK181" s="373"/>
      <c r="FL181" s="373"/>
      <c r="FM181" s="373"/>
      <c r="FN181" s="373"/>
      <c r="FO181" s="373"/>
      <c r="FP181" s="373"/>
      <c r="FQ181" s="373"/>
      <c r="FR181" s="373"/>
      <c r="FS181" s="373"/>
      <c r="FT181" s="373"/>
      <c r="FU181" s="373"/>
      <c r="FV181" s="373"/>
      <c r="FW181" s="373"/>
      <c r="FX181" s="373"/>
      <c r="FY181" s="373"/>
      <c r="FZ181" s="373"/>
      <c r="GA181" s="373"/>
      <c r="GB181" s="373"/>
      <c r="GC181" s="373"/>
      <c r="GD181" s="373"/>
      <c r="GE181" s="373"/>
      <c r="GF181" s="373"/>
      <c r="GG181" s="373"/>
      <c r="GH181" s="373"/>
      <c r="GI181" s="373"/>
      <c r="GJ181" s="373"/>
      <c r="GK181" s="373"/>
      <c r="GL181" s="373"/>
    </row>
    <row r="182" spans="1:194" s="365" customFormat="1" x14ac:dyDescent="0.4">
      <c r="A182" s="379" t="s">
        <v>719</v>
      </c>
      <c r="B182" s="428"/>
      <c r="C182" s="379" t="s">
        <v>730</v>
      </c>
      <c r="D182" s="428"/>
      <c r="E182" s="372"/>
      <c r="G182" s="424"/>
      <c r="H182" s="379" t="s">
        <v>720</v>
      </c>
      <c r="I182" s="379"/>
      <c r="J182" s="371"/>
      <c r="K182" s="370"/>
      <c r="M182" s="380"/>
      <c r="N182" s="377"/>
      <c r="O182" s="378"/>
      <c r="P182" s="373"/>
      <c r="Q182" s="373"/>
      <c r="R182" s="373"/>
      <c r="S182" s="373"/>
      <c r="T182" s="373"/>
      <c r="U182" s="373"/>
      <c r="V182" s="373"/>
      <c r="W182" s="373"/>
      <c r="X182" s="373"/>
      <c r="Y182" s="373"/>
      <c r="Z182" s="373"/>
      <c r="AA182" s="373"/>
      <c r="AB182" s="373"/>
      <c r="AC182" s="373"/>
      <c r="AD182" s="373"/>
      <c r="AE182" s="373"/>
      <c r="AF182" s="373"/>
      <c r="AG182" s="373"/>
      <c r="AH182" s="373"/>
      <c r="AI182" s="373"/>
      <c r="AJ182" s="373"/>
      <c r="AK182" s="373"/>
      <c r="AL182" s="373"/>
      <c r="AM182" s="373"/>
      <c r="AN182" s="373"/>
      <c r="AO182" s="373"/>
      <c r="AP182" s="373"/>
      <c r="AQ182" s="373"/>
      <c r="AR182" s="373"/>
      <c r="AS182" s="373"/>
      <c r="AT182" s="373"/>
      <c r="AU182" s="373"/>
      <c r="AV182" s="373"/>
      <c r="AW182" s="373"/>
      <c r="AX182" s="373"/>
      <c r="AY182" s="373"/>
      <c r="AZ182" s="373"/>
      <c r="BA182" s="373"/>
      <c r="BB182" s="373"/>
      <c r="BC182" s="373"/>
      <c r="BD182" s="373"/>
      <c r="BE182" s="373"/>
      <c r="BF182" s="373"/>
      <c r="BG182" s="373"/>
      <c r="BH182" s="373"/>
      <c r="BI182" s="373"/>
      <c r="BJ182" s="373"/>
      <c r="BK182" s="373"/>
      <c r="BL182" s="373"/>
      <c r="BM182" s="373"/>
      <c r="BN182" s="373"/>
      <c r="BO182" s="373"/>
      <c r="BP182" s="373"/>
      <c r="BQ182" s="373"/>
      <c r="BR182" s="373"/>
      <c r="BS182" s="373"/>
      <c r="BT182" s="373"/>
      <c r="BU182" s="373"/>
      <c r="BV182" s="373"/>
      <c r="BW182" s="373"/>
      <c r="BX182" s="373"/>
      <c r="BY182" s="373"/>
      <c r="BZ182" s="373"/>
      <c r="CA182" s="373"/>
      <c r="CB182" s="373"/>
      <c r="CC182" s="373"/>
      <c r="CD182" s="373"/>
      <c r="CE182" s="373"/>
      <c r="CF182" s="373"/>
      <c r="CG182" s="373"/>
      <c r="CH182" s="373"/>
      <c r="CI182" s="373"/>
      <c r="CJ182" s="373"/>
      <c r="CK182" s="373"/>
      <c r="CL182" s="373"/>
      <c r="CM182" s="373"/>
      <c r="CN182" s="373"/>
      <c r="CO182" s="373"/>
      <c r="CP182" s="373"/>
      <c r="CQ182" s="373"/>
      <c r="CR182" s="373"/>
      <c r="CS182" s="373"/>
      <c r="CT182" s="373"/>
      <c r="CU182" s="373"/>
      <c r="CV182" s="373"/>
      <c r="CW182" s="373"/>
      <c r="CX182" s="373"/>
      <c r="CY182" s="373"/>
      <c r="CZ182" s="373"/>
      <c r="DA182" s="373"/>
      <c r="DB182" s="373"/>
      <c r="DC182" s="373"/>
      <c r="DD182" s="373"/>
      <c r="DE182" s="373"/>
      <c r="DF182" s="373"/>
      <c r="DG182" s="373"/>
      <c r="DH182" s="373"/>
      <c r="DI182" s="373"/>
      <c r="DJ182" s="373"/>
      <c r="DK182" s="373"/>
      <c r="DL182" s="373"/>
      <c r="DM182" s="373"/>
      <c r="DN182" s="373"/>
      <c r="DO182" s="373"/>
      <c r="DP182" s="373"/>
      <c r="DQ182" s="373"/>
      <c r="DR182" s="373"/>
      <c r="DS182" s="373"/>
      <c r="DT182" s="373"/>
      <c r="DU182" s="373"/>
      <c r="DV182" s="373"/>
      <c r="DW182" s="373"/>
      <c r="DX182" s="373"/>
      <c r="DY182" s="373"/>
      <c r="DZ182" s="373"/>
      <c r="EA182" s="373"/>
      <c r="EB182" s="373"/>
      <c r="EC182" s="373"/>
      <c r="ED182" s="373"/>
      <c r="EE182" s="373"/>
      <c r="EF182" s="373"/>
      <c r="EG182" s="373"/>
      <c r="EH182" s="373"/>
      <c r="EI182" s="373"/>
      <c r="EJ182" s="373"/>
      <c r="EK182" s="373"/>
      <c r="EL182" s="373"/>
      <c r="EM182" s="373"/>
      <c r="EN182" s="373"/>
      <c r="EO182" s="373"/>
      <c r="EP182" s="373"/>
      <c r="EQ182" s="373"/>
      <c r="ER182" s="373"/>
      <c r="ES182" s="373"/>
      <c r="ET182" s="373"/>
      <c r="EU182" s="373"/>
      <c r="EV182" s="373"/>
      <c r="EW182" s="373"/>
      <c r="EX182" s="373"/>
      <c r="EY182" s="373"/>
      <c r="EZ182" s="373"/>
      <c r="FA182" s="373"/>
      <c r="FB182" s="373"/>
      <c r="FC182" s="373"/>
      <c r="FD182" s="373"/>
      <c r="FE182" s="373"/>
      <c r="FF182" s="373"/>
      <c r="FG182" s="373"/>
      <c r="FH182" s="373"/>
      <c r="FI182" s="373"/>
      <c r="FJ182" s="373"/>
      <c r="FK182" s="373"/>
      <c r="FL182" s="373"/>
      <c r="FM182" s="373"/>
      <c r="FN182" s="373"/>
      <c r="FO182" s="373"/>
      <c r="FP182" s="373"/>
      <c r="FQ182" s="373"/>
      <c r="FR182" s="373"/>
      <c r="FS182" s="373"/>
      <c r="FT182" s="373"/>
      <c r="FU182" s="373"/>
      <c r="FV182" s="373"/>
      <c r="FW182" s="373"/>
      <c r="FX182" s="373"/>
      <c r="FY182" s="373"/>
      <c r="FZ182" s="373"/>
      <c r="GA182" s="373"/>
      <c r="GB182" s="373"/>
      <c r="GC182" s="373"/>
      <c r="GD182" s="373"/>
      <c r="GE182" s="373"/>
      <c r="GF182" s="373"/>
      <c r="GG182" s="373"/>
      <c r="GH182" s="373"/>
      <c r="GI182" s="373"/>
      <c r="GJ182" s="373"/>
      <c r="GK182" s="373"/>
      <c r="GL182" s="373"/>
    </row>
    <row r="183" spans="1:194" x14ac:dyDescent="0.4">
      <c r="A183" s="379"/>
      <c r="B183" s="424"/>
      <c r="C183" s="379"/>
      <c r="D183" s="424"/>
      <c r="E183" s="372"/>
      <c r="F183" s="221"/>
      <c r="I183" s="379"/>
      <c r="J183" s="371"/>
      <c r="K183" s="370"/>
      <c r="L183" s="381"/>
      <c r="M183" s="382"/>
      <c r="N183" s="373"/>
    </row>
    <row r="184" spans="1:194" x14ac:dyDescent="0.4">
      <c r="A184" s="384"/>
      <c r="B184" s="383"/>
      <c r="C184" s="384"/>
      <c r="D184" s="384"/>
      <c r="E184" s="384"/>
      <c r="F184" s="384"/>
      <c r="G184" s="384"/>
      <c r="H184" s="384"/>
      <c r="I184" s="384"/>
      <c r="J184" s="384"/>
      <c r="K184" s="384"/>
      <c r="L184" s="373"/>
      <c r="M184" s="373"/>
      <c r="N184" s="373"/>
    </row>
    <row r="185" spans="1:194" x14ac:dyDescent="0.4">
      <c r="A185" s="396" t="s">
        <v>721</v>
      </c>
      <c r="B185" s="429"/>
      <c r="C185" s="430"/>
      <c r="D185" s="431"/>
      <c r="E185" s="389"/>
      <c r="F185" s="372"/>
      <c r="L185" s="373"/>
      <c r="M185" s="373"/>
      <c r="N185" s="373"/>
    </row>
    <row r="186" spans="1:194" x14ac:dyDescent="0.4">
      <c r="A186" s="396"/>
      <c r="B186" s="432"/>
      <c r="C186" s="389"/>
      <c r="D186" s="390"/>
      <c r="E186" s="389"/>
      <c r="F186" s="372"/>
      <c r="L186" s="373"/>
      <c r="M186" s="373"/>
      <c r="N186" s="373"/>
    </row>
    <row r="187" spans="1:194" x14ac:dyDescent="0.4">
      <c r="A187" s="433"/>
      <c r="B187" s="432"/>
      <c r="C187" s="389"/>
      <c r="D187" s="390"/>
      <c r="E187" s="389"/>
      <c r="F187" s="372"/>
      <c r="L187" s="373"/>
      <c r="M187" s="373"/>
      <c r="N187" s="373"/>
    </row>
    <row r="188" spans="1:194" x14ac:dyDescent="0.4">
      <c r="A188" s="397" t="s">
        <v>722</v>
      </c>
      <c r="B188" s="390"/>
      <c r="C188" s="389"/>
      <c r="D188" s="434"/>
      <c r="E188" s="221"/>
      <c r="F188" s="391"/>
    </row>
    <row r="189" spans="1:194" x14ac:dyDescent="0.4">
      <c r="A189" s="393" t="s">
        <v>723</v>
      </c>
      <c r="B189" s="390"/>
      <c r="C189" s="389"/>
      <c r="D189" s="434"/>
      <c r="E189" s="221"/>
      <c r="F189" s="389"/>
    </row>
    <row r="190" spans="1:194" x14ac:dyDescent="0.4">
      <c r="A190" s="392"/>
      <c r="B190" s="390"/>
      <c r="C190" s="393"/>
      <c r="D190" s="390"/>
      <c r="E190" s="389"/>
      <c r="F190" s="389"/>
    </row>
    <row r="191" spans="1:194" x14ac:dyDescent="0.4">
      <c r="A191" s="385"/>
      <c r="B191" s="387"/>
      <c r="C191" s="386"/>
      <c r="D191" s="388"/>
      <c r="E191" s="394"/>
      <c r="F191" s="379"/>
      <c r="L191" s="373"/>
      <c r="M191" s="373"/>
      <c r="N191" s="373"/>
    </row>
    <row r="192" spans="1:194" x14ac:dyDescent="0.4">
      <c r="A192" s="384" t="s">
        <v>724</v>
      </c>
      <c r="B192" s="495"/>
      <c r="C192" s="384" t="s">
        <v>787</v>
      </c>
      <c r="D192" s="222"/>
      <c r="F192" s="379"/>
      <c r="L192" s="373"/>
      <c r="M192" s="373"/>
      <c r="N192" s="373"/>
    </row>
    <row r="193" spans="1:194" x14ac:dyDescent="0.4">
      <c r="A193" s="384"/>
      <c r="B193" s="496"/>
      <c r="C193" s="384"/>
      <c r="D193" s="222"/>
      <c r="F193" s="379"/>
      <c r="L193" s="373"/>
      <c r="M193" s="373"/>
      <c r="N193" s="373"/>
    </row>
    <row r="194" spans="1:194" x14ac:dyDescent="0.4">
      <c r="A194" s="384"/>
      <c r="B194" s="496"/>
      <c r="C194" s="384"/>
      <c r="D194" s="222"/>
      <c r="F194" s="379"/>
      <c r="L194" s="373"/>
      <c r="M194" s="373"/>
      <c r="N194" s="373"/>
    </row>
    <row r="195" spans="1:194" x14ac:dyDescent="0.4">
      <c r="A195" s="384"/>
      <c r="B195" s="497"/>
      <c r="C195" s="384"/>
      <c r="D195" s="222"/>
      <c r="F195" s="379"/>
      <c r="L195" s="373"/>
      <c r="M195" s="373"/>
      <c r="N195" s="373"/>
    </row>
    <row r="196" spans="1:194" s="222" customFormat="1" x14ac:dyDescent="0.4">
      <c r="A196" s="498" t="s">
        <v>725</v>
      </c>
      <c r="B196" s="499"/>
      <c r="C196" s="506" t="s">
        <v>788</v>
      </c>
      <c r="F196" s="379"/>
      <c r="G196" s="221"/>
      <c r="H196" s="221"/>
      <c r="I196" s="221"/>
      <c r="J196" s="221"/>
      <c r="K196" s="221"/>
      <c r="L196" s="373"/>
      <c r="M196" s="373"/>
      <c r="N196" s="373"/>
      <c r="O196" s="221"/>
      <c r="P196" s="221"/>
      <c r="Q196" s="221"/>
      <c r="R196" s="221"/>
      <c r="S196" s="221"/>
      <c r="T196" s="221"/>
      <c r="U196" s="221"/>
      <c r="V196" s="221"/>
      <c r="W196" s="221"/>
      <c r="X196" s="221"/>
      <c r="Y196" s="221"/>
      <c r="Z196" s="221"/>
      <c r="AA196" s="221"/>
      <c r="AB196" s="221"/>
      <c r="AC196" s="221"/>
      <c r="AD196" s="221"/>
      <c r="AE196" s="221"/>
      <c r="AF196" s="221"/>
      <c r="AG196" s="221"/>
      <c r="AH196" s="221"/>
      <c r="AI196" s="221"/>
      <c r="AJ196" s="221"/>
      <c r="AK196" s="221"/>
      <c r="AL196" s="221"/>
      <c r="AM196" s="221"/>
      <c r="AN196" s="221"/>
      <c r="AO196" s="221"/>
      <c r="AP196" s="221"/>
      <c r="AQ196" s="221"/>
      <c r="AR196" s="221"/>
      <c r="AS196" s="221"/>
      <c r="AT196" s="221"/>
      <c r="AU196" s="221"/>
      <c r="AV196" s="221"/>
      <c r="AW196" s="221"/>
      <c r="AX196" s="221"/>
      <c r="AY196" s="221"/>
      <c r="AZ196" s="221"/>
      <c r="BA196" s="221"/>
      <c r="BB196" s="221"/>
      <c r="BC196" s="221"/>
      <c r="BD196" s="221"/>
      <c r="BE196" s="221"/>
      <c r="BF196" s="221"/>
      <c r="BG196" s="221"/>
      <c r="BH196" s="221"/>
      <c r="BI196" s="221"/>
      <c r="BJ196" s="221"/>
      <c r="BK196" s="221"/>
      <c r="BL196" s="221"/>
      <c r="BM196" s="221"/>
      <c r="BN196" s="221"/>
      <c r="BO196" s="221"/>
      <c r="BP196" s="221"/>
      <c r="BQ196" s="221"/>
      <c r="BR196" s="221"/>
      <c r="BS196" s="221"/>
      <c r="BT196" s="221"/>
      <c r="BU196" s="221"/>
      <c r="BV196" s="221"/>
      <c r="BW196" s="221"/>
      <c r="BX196" s="221"/>
      <c r="BY196" s="221"/>
      <c r="BZ196" s="221"/>
      <c r="CA196" s="221"/>
      <c r="CB196" s="221"/>
      <c r="CC196" s="221"/>
      <c r="CD196" s="221"/>
      <c r="CE196" s="221"/>
      <c r="CF196" s="221"/>
      <c r="CG196" s="221"/>
      <c r="CH196" s="221"/>
      <c r="CI196" s="221"/>
      <c r="CJ196" s="221"/>
      <c r="CK196" s="221"/>
      <c r="CL196" s="221"/>
      <c r="CM196" s="221"/>
      <c r="CN196" s="221"/>
      <c r="CO196" s="221"/>
      <c r="CP196" s="221"/>
      <c r="CQ196" s="221"/>
      <c r="CR196" s="221"/>
      <c r="CS196" s="221"/>
      <c r="CT196" s="221"/>
      <c r="CU196" s="221"/>
      <c r="CV196" s="221"/>
      <c r="CW196" s="221"/>
      <c r="CX196" s="221"/>
      <c r="CY196" s="221"/>
      <c r="CZ196" s="221"/>
      <c r="DA196" s="221"/>
      <c r="DB196" s="221"/>
      <c r="DC196" s="221"/>
      <c r="DD196" s="221"/>
      <c r="DE196" s="221"/>
      <c r="DF196" s="221"/>
      <c r="DG196" s="221"/>
      <c r="DH196" s="221"/>
      <c r="DI196" s="221"/>
      <c r="DJ196" s="221"/>
      <c r="DK196" s="221"/>
      <c r="DL196" s="221"/>
      <c r="DM196" s="221"/>
      <c r="DN196" s="221"/>
      <c r="DO196" s="221"/>
      <c r="DP196" s="221"/>
      <c r="DQ196" s="221"/>
      <c r="DR196" s="221"/>
      <c r="DS196" s="221"/>
      <c r="DT196" s="221"/>
      <c r="DU196" s="221"/>
      <c r="DV196" s="221"/>
      <c r="DW196" s="221"/>
      <c r="DX196" s="221"/>
      <c r="DY196" s="221"/>
      <c r="DZ196" s="221"/>
      <c r="EA196" s="221"/>
      <c r="EB196" s="221"/>
      <c r="EC196" s="221"/>
      <c r="ED196" s="221"/>
      <c r="EE196" s="221"/>
      <c r="EF196" s="221"/>
      <c r="EG196" s="221"/>
      <c r="EH196" s="221"/>
      <c r="EI196" s="221"/>
      <c r="EJ196" s="221"/>
      <c r="EK196" s="221"/>
      <c r="EL196" s="221"/>
      <c r="EM196" s="221"/>
      <c r="EN196" s="221"/>
      <c r="EO196" s="221"/>
      <c r="EP196" s="221"/>
      <c r="EQ196" s="221"/>
      <c r="ER196" s="221"/>
      <c r="ES196" s="221"/>
      <c r="ET196" s="221"/>
      <c r="EU196" s="221"/>
      <c r="EV196" s="221"/>
      <c r="EW196" s="221"/>
      <c r="EX196" s="221"/>
      <c r="EY196" s="221"/>
      <c r="EZ196" s="221"/>
      <c r="FA196" s="221"/>
      <c r="FB196" s="221"/>
      <c r="FC196" s="221"/>
      <c r="FD196" s="221"/>
      <c r="FE196" s="221"/>
      <c r="FF196" s="221"/>
      <c r="FG196" s="221"/>
      <c r="FH196" s="221"/>
      <c r="FI196" s="221"/>
      <c r="FJ196" s="221"/>
      <c r="FK196" s="221"/>
      <c r="FL196" s="221"/>
      <c r="FM196" s="221"/>
      <c r="FN196" s="221"/>
      <c r="FO196" s="221"/>
      <c r="FP196" s="221"/>
      <c r="FQ196" s="221"/>
      <c r="FR196" s="221"/>
      <c r="FS196" s="221"/>
      <c r="FT196" s="221"/>
      <c r="FU196" s="221"/>
      <c r="FV196" s="221"/>
      <c r="FW196" s="221"/>
      <c r="FX196" s="221"/>
      <c r="FY196" s="221"/>
      <c r="FZ196" s="221"/>
      <c r="GA196" s="221"/>
      <c r="GB196" s="221"/>
      <c r="GC196" s="221"/>
      <c r="GD196" s="221"/>
      <c r="GE196" s="221"/>
      <c r="GF196" s="221"/>
      <c r="GG196" s="221"/>
      <c r="GH196" s="221"/>
      <c r="GI196" s="221"/>
      <c r="GJ196" s="221"/>
      <c r="GK196" s="221"/>
      <c r="GL196" s="221"/>
    </row>
    <row r="197" spans="1:194" s="222" customFormat="1" x14ac:dyDescent="0.4">
      <c r="A197" s="500" t="s">
        <v>726</v>
      </c>
      <c r="B197" s="499"/>
      <c r="C197" s="501" t="s">
        <v>789</v>
      </c>
      <c r="F197" s="379"/>
      <c r="G197" s="221"/>
      <c r="H197" s="221"/>
      <c r="I197" s="221"/>
      <c r="J197" s="221"/>
      <c r="K197" s="221"/>
      <c r="L197" s="373"/>
      <c r="M197" s="373"/>
      <c r="N197" s="373"/>
      <c r="O197" s="221"/>
      <c r="P197" s="221"/>
      <c r="Q197" s="221"/>
      <c r="R197" s="221"/>
      <c r="S197" s="221"/>
      <c r="T197" s="221"/>
      <c r="U197" s="221"/>
      <c r="V197" s="221"/>
      <c r="W197" s="221"/>
      <c r="X197" s="221"/>
      <c r="Y197" s="221"/>
      <c r="Z197" s="221"/>
      <c r="AA197" s="221"/>
      <c r="AB197" s="221"/>
      <c r="AC197" s="221"/>
      <c r="AD197" s="221"/>
      <c r="AE197" s="221"/>
      <c r="AF197" s="221"/>
      <c r="AG197" s="221"/>
      <c r="AH197" s="221"/>
      <c r="AI197" s="221"/>
      <c r="AJ197" s="221"/>
      <c r="AK197" s="221"/>
      <c r="AL197" s="221"/>
      <c r="AM197" s="221"/>
      <c r="AN197" s="221"/>
      <c r="AO197" s="221"/>
      <c r="AP197" s="221"/>
      <c r="AQ197" s="221"/>
      <c r="AR197" s="221"/>
      <c r="AS197" s="221"/>
      <c r="AT197" s="221"/>
      <c r="AU197" s="221"/>
      <c r="AV197" s="221"/>
      <c r="AW197" s="221"/>
      <c r="AX197" s="221"/>
      <c r="AY197" s="221"/>
      <c r="AZ197" s="221"/>
      <c r="BA197" s="221"/>
      <c r="BB197" s="221"/>
      <c r="BC197" s="221"/>
      <c r="BD197" s="221"/>
      <c r="BE197" s="221"/>
      <c r="BF197" s="221"/>
      <c r="BG197" s="221"/>
      <c r="BH197" s="221"/>
      <c r="BI197" s="221"/>
      <c r="BJ197" s="221"/>
      <c r="BK197" s="221"/>
      <c r="BL197" s="221"/>
      <c r="BM197" s="221"/>
      <c r="BN197" s="221"/>
      <c r="BO197" s="221"/>
      <c r="BP197" s="221"/>
      <c r="BQ197" s="221"/>
      <c r="BR197" s="221"/>
      <c r="BS197" s="221"/>
      <c r="BT197" s="221"/>
      <c r="BU197" s="221"/>
      <c r="BV197" s="221"/>
      <c r="BW197" s="221"/>
      <c r="BX197" s="221"/>
      <c r="BY197" s="221"/>
      <c r="BZ197" s="221"/>
      <c r="CA197" s="221"/>
      <c r="CB197" s="221"/>
      <c r="CC197" s="221"/>
      <c r="CD197" s="221"/>
      <c r="CE197" s="221"/>
      <c r="CF197" s="221"/>
      <c r="CG197" s="221"/>
      <c r="CH197" s="221"/>
      <c r="CI197" s="221"/>
      <c r="CJ197" s="221"/>
      <c r="CK197" s="221"/>
      <c r="CL197" s="221"/>
      <c r="CM197" s="221"/>
      <c r="CN197" s="221"/>
      <c r="CO197" s="221"/>
      <c r="CP197" s="221"/>
      <c r="CQ197" s="221"/>
      <c r="CR197" s="221"/>
      <c r="CS197" s="221"/>
      <c r="CT197" s="221"/>
      <c r="CU197" s="221"/>
      <c r="CV197" s="221"/>
      <c r="CW197" s="221"/>
      <c r="CX197" s="221"/>
      <c r="CY197" s="221"/>
      <c r="CZ197" s="221"/>
      <c r="DA197" s="221"/>
      <c r="DB197" s="221"/>
      <c r="DC197" s="221"/>
      <c r="DD197" s="221"/>
      <c r="DE197" s="221"/>
      <c r="DF197" s="221"/>
      <c r="DG197" s="221"/>
      <c r="DH197" s="221"/>
      <c r="DI197" s="221"/>
      <c r="DJ197" s="221"/>
      <c r="DK197" s="221"/>
      <c r="DL197" s="221"/>
      <c r="DM197" s="221"/>
      <c r="DN197" s="221"/>
      <c r="DO197" s="221"/>
      <c r="DP197" s="221"/>
      <c r="DQ197" s="221"/>
      <c r="DR197" s="221"/>
      <c r="DS197" s="221"/>
      <c r="DT197" s="221"/>
      <c r="DU197" s="221"/>
      <c r="DV197" s="221"/>
      <c r="DW197" s="221"/>
      <c r="DX197" s="221"/>
      <c r="DY197" s="221"/>
      <c r="DZ197" s="221"/>
      <c r="EA197" s="221"/>
      <c r="EB197" s="221"/>
      <c r="EC197" s="221"/>
      <c r="ED197" s="221"/>
      <c r="EE197" s="221"/>
      <c r="EF197" s="221"/>
      <c r="EG197" s="221"/>
      <c r="EH197" s="221"/>
      <c r="EI197" s="221"/>
      <c r="EJ197" s="221"/>
      <c r="EK197" s="221"/>
      <c r="EL197" s="221"/>
      <c r="EM197" s="221"/>
      <c r="EN197" s="221"/>
      <c r="EO197" s="221"/>
      <c r="EP197" s="221"/>
      <c r="EQ197" s="221"/>
      <c r="ER197" s="221"/>
      <c r="ES197" s="221"/>
      <c r="ET197" s="221"/>
      <c r="EU197" s="221"/>
      <c r="EV197" s="221"/>
      <c r="EW197" s="221"/>
      <c r="EX197" s="221"/>
      <c r="EY197" s="221"/>
      <c r="EZ197" s="221"/>
      <c r="FA197" s="221"/>
      <c r="FB197" s="221"/>
      <c r="FC197" s="221"/>
      <c r="FD197" s="221"/>
      <c r="FE197" s="221"/>
      <c r="FF197" s="221"/>
      <c r="FG197" s="221"/>
      <c r="FH197" s="221"/>
      <c r="FI197" s="221"/>
      <c r="FJ197" s="221"/>
      <c r="FK197" s="221"/>
      <c r="FL197" s="221"/>
      <c r="FM197" s="221"/>
      <c r="FN197" s="221"/>
      <c r="FO197" s="221"/>
      <c r="FP197" s="221"/>
      <c r="FQ197" s="221"/>
      <c r="FR197" s="221"/>
      <c r="FS197" s="221"/>
      <c r="FT197" s="221"/>
      <c r="FU197" s="221"/>
      <c r="FV197" s="221"/>
      <c r="FW197" s="221"/>
      <c r="FX197" s="221"/>
      <c r="FY197" s="221"/>
      <c r="FZ197" s="221"/>
      <c r="GA197" s="221"/>
      <c r="GB197" s="221"/>
      <c r="GC197" s="221"/>
      <c r="GD197" s="221"/>
      <c r="GE197" s="221"/>
      <c r="GF197" s="221"/>
      <c r="GG197" s="221"/>
      <c r="GH197" s="221"/>
      <c r="GI197" s="221"/>
      <c r="GJ197" s="221"/>
      <c r="GK197" s="221"/>
      <c r="GL197" s="221"/>
    </row>
    <row r="198" spans="1:194" s="222" customFormat="1" x14ac:dyDescent="0.4">
      <c r="A198" s="501"/>
      <c r="B198" s="499"/>
      <c r="C198" s="501"/>
      <c r="D198" s="499"/>
      <c r="E198" s="502"/>
      <c r="F198" s="389"/>
      <c r="G198" s="221"/>
      <c r="H198" s="221"/>
      <c r="I198" s="221"/>
      <c r="J198" s="221"/>
      <c r="K198" s="221"/>
      <c r="L198" s="221"/>
      <c r="M198" s="221"/>
      <c r="N198" s="221"/>
      <c r="O198" s="221"/>
      <c r="P198" s="221"/>
      <c r="Q198" s="221"/>
      <c r="R198" s="221"/>
      <c r="S198" s="221"/>
      <c r="T198" s="221"/>
      <c r="U198" s="221"/>
      <c r="V198" s="221"/>
      <c r="W198" s="221"/>
      <c r="X198" s="221"/>
      <c r="Y198" s="221"/>
      <c r="Z198" s="221"/>
      <c r="AA198" s="221"/>
      <c r="AB198" s="221"/>
      <c r="AC198" s="221"/>
      <c r="AD198" s="221"/>
      <c r="AE198" s="221"/>
      <c r="AF198" s="221"/>
      <c r="AG198" s="221"/>
      <c r="AH198" s="221"/>
      <c r="AI198" s="221"/>
      <c r="AJ198" s="221"/>
      <c r="AK198" s="221"/>
      <c r="AL198" s="221"/>
      <c r="AM198" s="221"/>
      <c r="AN198" s="221"/>
      <c r="AO198" s="221"/>
      <c r="AP198" s="221"/>
      <c r="AQ198" s="221"/>
      <c r="AR198" s="221"/>
      <c r="AS198" s="221"/>
      <c r="AT198" s="221"/>
      <c r="AU198" s="221"/>
      <c r="AV198" s="221"/>
      <c r="AW198" s="221"/>
      <c r="AX198" s="221"/>
      <c r="AY198" s="221"/>
      <c r="AZ198" s="221"/>
      <c r="BA198" s="221"/>
      <c r="BB198" s="221"/>
      <c r="BC198" s="221"/>
      <c r="BD198" s="221"/>
      <c r="BE198" s="221"/>
      <c r="BF198" s="221"/>
      <c r="BG198" s="221"/>
      <c r="BH198" s="221"/>
      <c r="BI198" s="221"/>
      <c r="BJ198" s="221"/>
      <c r="BK198" s="221"/>
      <c r="BL198" s="221"/>
      <c r="BM198" s="221"/>
      <c r="BN198" s="221"/>
      <c r="BO198" s="221"/>
      <c r="BP198" s="221"/>
      <c r="BQ198" s="221"/>
      <c r="BR198" s="221"/>
      <c r="BS198" s="221"/>
      <c r="BT198" s="221"/>
      <c r="BU198" s="221"/>
      <c r="BV198" s="221"/>
      <c r="BW198" s="221"/>
      <c r="BX198" s="221"/>
      <c r="BY198" s="221"/>
      <c r="BZ198" s="221"/>
      <c r="CA198" s="221"/>
      <c r="CB198" s="221"/>
      <c r="CC198" s="221"/>
      <c r="CD198" s="221"/>
      <c r="CE198" s="221"/>
      <c r="CF198" s="221"/>
      <c r="CG198" s="221"/>
      <c r="CH198" s="221"/>
      <c r="CI198" s="221"/>
      <c r="CJ198" s="221"/>
      <c r="CK198" s="221"/>
      <c r="CL198" s="221"/>
      <c r="CM198" s="221"/>
      <c r="CN198" s="221"/>
      <c r="CO198" s="221"/>
      <c r="CP198" s="221"/>
      <c r="CQ198" s="221"/>
      <c r="CR198" s="221"/>
      <c r="CS198" s="221"/>
      <c r="CT198" s="221"/>
      <c r="CU198" s="221"/>
      <c r="CV198" s="221"/>
      <c r="CW198" s="221"/>
      <c r="CX198" s="221"/>
      <c r="CY198" s="221"/>
      <c r="CZ198" s="221"/>
      <c r="DA198" s="221"/>
      <c r="DB198" s="221"/>
      <c r="DC198" s="221"/>
      <c r="DD198" s="221"/>
      <c r="DE198" s="221"/>
      <c r="DF198" s="221"/>
      <c r="DG198" s="221"/>
      <c r="DH198" s="221"/>
      <c r="DI198" s="221"/>
      <c r="DJ198" s="221"/>
      <c r="DK198" s="221"/>
      <c r="DL198" s="221"/>
      <c r="DM198" s="221"/>
      <c r="DN198" s="221"/>
      <c r="DO198" s="221"/>
      <c r="DP198" s="221"/>
      <c r="DQ198" s="221"/>
      <c r="DR198" s="221"/>
      <c r="DS198" s="221"/>
      <c r="DT198" s="221"/>
      <c r="DU198" s="221"/>
      <c r="DV198" s="221"/>
      <c r="DW198" s="221"/>
      <c r="DX198" s="221"/>
      <c r="DY198" s="221"/>
      <c r="DZ198" s="221"/>
      <c r="EA198" s="221"/>
      <c r="EB198" s="221"/>
      <c r="EC198" s="221"/>
      <c r="ED198" s="221"/>
      <c r="EE198" s="221"/>
      <c r="EF198" s="221"/>
      <c r="EG198" s="221"/>
      <c r="EH198" s="221"/>
      <c r="EI198" s="221"/>
      <c r="EJ198" s="221"/>
      <c r="EK198" s="221"/>
      <c r="EL198" s="221"/>
      <c r="EM198" s="221"/>
      <c r="EN198" s="221"/>
      <c r="EO198" s="221"/>
      <c r="EP198" s="221"/>
      <c r="EQ198" s="221"/>
      <c r="ER198" s="221"/>
      <c r="ES198" s="221"/>
      <c r="ET198" s="221"/>
      <c r="EU198" s="221"/>
      <c r="EV198" s="221"/>
      <c r="EW198" s="221"/>
      <c r="EX198" s="221"/>
      <c r="EY198" s="221"/>
      <c r="EZ198" s="221"/>
      <c r="FA198" s="221"/>
      <c r="FB198" s="221"/>
      <c r="FC198" s="221"/>
      <c r="FD198" s="221"/>
      <c r="FE198" s="221"/>
      <c r="FF198" s="221"/>
      <c r="FG198" s="221"/>
      <c r="FH198" s="221"/>
      <c r="FI198" s="221"/>
      <c r="FJ198" s="221"/>
      <c r="FK198" s="221"/>
      <c r="FL198" s="221"/>
      <c r="FM198" s="221"/>
      <c r="FN198" s="221"/>
      <c r="FO198" s="221"/>
      <c r="FP198" s="221"/>
      <c r="FQ198" s="221"/>
      <c r="FR198" s="221"/>
      <c r="FS198" s="221"/>
      <c r="FT198" s="221"/>
      <c r="FU198" s="221"/>
      <c r="FV198" s="221"/>
      <c r="FW198" s="221"/>
      <c r="FX198" s="221"/>
      <c r="FY198" s="221"/>
      <c r="FZ198" s="221"/>
      <c r="GA198" s="221"/>
      <c r="GB198" s="221"/>
      <c r="GC198" s="221"/>
      <c r="GD198" s="221"/>
      <c r="GE198" s="221"/>
      <c r="GF198" s="221"/>
      <c r="GG198" s="221"/>
      <c r="GH198" s="221"/>
      <c r="GI198" s="221"/>
      <c r="GJ198" s="221"/>
      <c r="GK198" s="221"/>
      <c r="GL198" s="221"/>
    </row>
    <row r="199" spans="1:194" s="222" customFormat="1" x14ac:dyDescent="0.4">
      <c r="A199" s="501"/>
      <c r="B199" s="499"/>
      <c r="C199" s="501"/>
      <c r="D199" s="499"/>
      <c r="E199" s="502"/>
      <c r="F199" s="389"/>
      <c r="G199" s="221"/>
      <c r="H199" s="221"/>
      <c r="I199" s="221"/>
      <c r="J199" s="221"/>
      <c r="K199" s="221"/>
      <c r="L199" s="221"/>
      <c r="M199" s="221"/>
      <c r="N199" s="221"/>
      <c r="O199" s="221"/>
      <c r="P199" s="221"/>
      <c r="Q199" s="221"/>
      <c r="R199" s="221"/>
      <c r="S199" s="221"/>
      <c r="T199" s="221"/>
      <c r="U199" s="221"/>
      <c r="V199" s="221"/>
      <c r="W199" s="221"/>
      <c r="X199" s="221"/>
      <c r="Y199" s="221"/>
      <c r="Z199" s="221"/>
      <c r="AA199" s="221"/>
      <c r="AB199" s="221"/>
      <c r="AC199" s="221"/>
      <c r="AD199" s="221"/>
      <c r="AE199" s="221"/>
      <c r="AF199" s="221"/>
      <c r="AG199" s="221"/>
      <c r="AH199" s="221"/>
      <c r="AI199" s="221"/>
      <c r="AJ199" s="221"/>
      <c r="AK199" s="221"/>
      <c r="AL199" s="221"/>
      <c r="AM199" s="221"/>
      <c r="AN199" s="221"/>
      <c r="AO199" s="221"/>
      <c r="AP199" s="221"/>
      <c r="AQ199" s="221"/>
      <c r="AR199" s="221"/>
      <c r="AS199" s="221"/>
      <c r="AT199" s="221"/>
      <c r="AU199" s="221"/>
      <c r="AV199" s="221"/>
      <c r="AW199" s="221"/>
      <c r="AX199" s="221"/>
      <c r="AY199" s="221"/>
      <c r="AZ199" s="221"/>
      <c r="BA199" s="221"/>
      <c r="BB199" s="221"/>
      <c r="BC199" s="221"/>
      <c r="BD199" s="221"/>
      <c r="BE199" s="221"/>
      <c r="BF199" s="221"/>
      <c r="BG199" s="221"/>
      <c r="BH199" s="221"/>
      <c r="BI199" s="221"/>
      <c r="BJ199" s="221"/>
      <c r="BK199" s="221"/>
      <c r="BL199" s="221"/>
      <c r="BM199" s="221"/>
      <c r="BN199" s="221"/>
      <c r="BO199" s="221"/>
      <c r="BP199" s="221"/>
      <c r="BQ199" s="221"/>
      <c r="BR199" s="221"/>
      <c r="BS199" s="221"/>
      <c r="BT199" s="221"/>
      <c r="BU199" s="221"/>
      <c r="BV199" s="221"/>
      <c r="BW199" s="221"/>
      <c r="BX199" s="221"/>
      <c r="BY199" s="221"/>
      <c r="BZ199" s="221"/>
      <c r="CA199" s="221"/>
      <c r="CB199" s="221"/>
      <c r="CC199" s="221"/>
      <c r="CD199" s="221"/>
      <c r="CE199" s="221"/>
      <c r="CF199" s="221"/>
      <c r="CG199" s="221"/>
      <c r="CH199" s="221"/>
      <c r="CI199" s="221"/>
      <c r="CJ199" s="221"/>
      <c r="CK199" s="221"/>
      <c r="CL199" s="221"/>
      <c r="CM199" s="221"/>
      <c r="CN199" s="221"/>
      <c r="CO199" s="221"/>
      <c r="CP199" s="221"/>
      <c r="CQ199" s="221"/>
      <c r="CR199" s="221"/>
      <c r="CS199" s="221"/>
      <c r="CT199" s="221"/>
      <c r="CU199" s="221"/>
      <c r="CV199" s="221"/>
      <c r="CW199" s="221"/>
      <c r="CX199" s="221"/>
      <c r="CY199" s="221"/>
      <c r="CZ199" s="221"/>
      <c r="DA199" s="221"/>
      <c r="DB199" s="221"/>
      <c r="DC199" s="221"/>
      <c r="DD199" s="221"/>
      <c r="DE199" s="221"/>
      <c r="DF199" s="221"/>
      <c r="DG199" s="221"/>
      <c r="DH199" s="221"/>
      <c r="DI199" s="221"/>
      <c r="DJ199" s="221"/>
      <c r="DK199" s="221"/>
      <c r="DL199" s="221"/>
      <c r="DM199" s="221"/>
      <c r="DN199" s="221"/>
      <c r="DO199" s="221"/>
      <c r="DP199" s="221"/>
      <c r="DQ199" s="221"/>
      <c r="DR199" s="221"/>
      <c r="DS199" s="221"/>
      <c r="DT199" s="221"/>
      <c r="DU199" s="221"/>
      <c r="DV199" s="221"/>
      <c r="DW199" s="221"/>
      <c r="DX199" s="221"/>
      <c r="DY199" s="221"/>
      <c r="DZ199" s="221"/>
      <c r="EA199" s="221"/>
      <c r="EB199" s="221"/>
      <c r="EC199" s="221"/>
      <c r="ED199" s="221"/>
      <c r="EE199" s="221"/>
      <c r="EF199" s="221"/>
      <c r="EG199" s="221"/>
      <c r="EH199" s="221"/>
      <c r="EI199" s="221"/>
      <c r="EJ199" s="221"/>
      <c r="EK199" s="221"/>
      <c r="EL199" s="221"/>
      <c r="EM199" s="221"/>
      <c r="EN199" s="221"/>
      <c r="EO199" s="221"/>
      <c r="EP199" s="221"/>
      <c r="EQ199" s="221"/>
      <c r="ER199" s="221"/>
      <c r="ES199" s="221"/>
      <c r="ET199" s="221"/>
      <c r="EU199" s="221"/>
      <c r="EV199" s="221"/>
      <c r="EW199" s="221"/>
      <c r="EX199" s="221"/>
      <c r="EY199" s="221"/>
      <c r="EZ199" s="221"/>
      <c r="FA199" s="221"/>
      <c r="FB199" s="221"/>
      <c r="FC199" s="221"/>
      <c r="FD199" s="221"/>
      <c r="FE199" s="221"/>
      <c r="FF199" s="221"/>
      <c r="FG199" s="221"/>
      <c r="FH199" s="221"/>
      <c r="FI199" s="221"/>
      <c r="FJ199" s="221"/>
      <c r="FK199" s="221"/>
      <c r="FL199" s="221"/>
      <c r="FM199" s="221"/>
      <c r="FN199" s="221"/>
      <c r="FO199" s="221"/>
      <c r="FP199" s="221"/>
      <c r="FQ199" s="221"/>
      <c r="FR199" s="221"/>
      <c r="FS199" s="221"/>
      <c r="FT199" s="221"/>
      <c r="FU199" s="221"/>
      <c r="FV199" s="221"/>
      <c r="FW199" s="221"/>
      <c r="FX199" s="221"/>
      <c r="FY199" s="221"/>
      <c r="FZ199" s="221"/>
      <c r="GA199" s="221"/>
      <c r="GB199" s="221"/>
      <c r="GC199" s="221"/>
      <c r="GD199" s="221"/>
      <c r="GE199" s="221"/>
      <c r="GF199" s="221"/>
      <c r="GG199" s="221"/>
      <c r="GH199" s="221"/>
      <c r="GI199" s="221"/>
      <c r="GJ199" s="221"/>
      <c r="GK199" s="221"/>
      <c r="GL199" s="221"/>
    </row>
    <row r="200" spans="1:194" s="222" customFormat="1" x14ac:dyDescent="0.4">
      <c r="A200" s="384"/>
      <c r="B200" s="503"/>
      <c r="C200" s="384"/>
      <c r="D200" s="496"/>
      <c r="E200" s="504"/>
      <c r="F200" s="389"/>
      <c r="G200" s="221"/>
      <c r="H200" s="221"/>
      <c r="I200" s="221"/>
      <c r="J200" s="221"/>
      <c r="K200" s="221"/>
      <c r="L200" s="221"/>
      <c r="M200" s="221"/>
      <c r="N200" s="221"/>
      <c r="O200" s="221"/>
      <c r="P200" s="221"/>
      <c r="Q200" s="221"/>
      <c r="R200" s="221"/>
      <c r="S200" s="221"/>
      <c r="T200" s="221"/>
      <c r="U200" s="221"/>
      <c r="V200" s="221"/>
      <c r="W200" s="221"/>
      <c r="X200" s="221"/>
      <c r="Y200" s="221"/>
      <c r="Z200" s="221"/>
      <c r="AA200" s="221"/>
      <c r="AB200" s="221"/>
      <c r="AC200" s="221"/>
      <c r="AD200" s="221"/>
      <c r="AE200" s="221"/>
      <c r="AF200" s="221"/>
      <c r="AG200" s="221"/>
      <c r="AH200" s="221"/>
      <c r="AI200" s="221"/>
      <c r="AJ200" s="221"/>
      <c r="AK200" s="221"/>
      <c r="AL200" s="221"/>
      <c r="AM200" s="221"/>
      <c r="AN200" s="221"/>
      <c r="AO200" s="221"/>
      <c r="AP200" s="221"/>
      <c r="AQ200" s="221"/>
      <c r="AR200" s="221"/>
      <c r="AS200" s="221"/>
      <c r="AT200" s="221"/>
      <c r="AU200" s="221"/>
      <c r="AV200" s="221"/>
      <c r="AW200" s="221"/>
      <c r="AX200" s="221"/>
      <c r="AY200" s="221"/>
      <c r="AZ200" s="221"/>
      <c r="BA200" s="221"/>
      <c r="BB200" s="221"/>
      <c r="BC200" s="221"/>
      <c r="BD200" s="221"/>
      <c r="BE200" s="221"/>
      <c r="BF200" s="221"/>
      <c r="BG200" s="221"/>
      <c r="BH200" s="221"/>
      <c r="BI200" s="221"/>
      <c r="BJ200" s="221"/>
      <c r="BK200" s="221"/>
      <c r="BL200" s="221"/>
      <c r="BM200" s="221"/>
      <c r="BN200" s="221"/>
      <c r="BO200" s="221"/>
      <c r="BP200" s="221"/>
      <c r="BQ200" s="221"/>
      <c r="BR200" s="221"/>
      <c r="BS200" s="221"/>
      <c r="BT200" s="221"/>
      <c r="BU200" s="221"/>
      <c r="BV200" s="221"/>
      <c r="BW200" s="221"/>
      <c r="BX200" s="221"/>
      <c r="BY200" s="221"/>
      <c r="BZ200" s="221"/>
      <c r="CA200" s="221"/>
      <c r="CB200" s="221"/>
      <c r="CC200" s="221"/>
      <c r="CD200" s="221"/>
      <c r="CE200" s="221"/>
      <c r="CF200" s="221"/>
      <c r="CG200" s="221"/>
      <c r="CH200" s="221"/>
      <c r="CI200" s="221"/>
      <c r="CJ200" s="221"/>
      <c r="CK200" s="221"/>
      <c r="CL200" s="221"/>
      <c r="CM200" s="221"/>
      <c r="CN200" s="221"/>
      <c r="CO200" s="221"/>
      <c r="CP200" s="221"/>
      <c r="CQ200" s="221"/>
      <c r="CR200" s="221"/>
      <c r="CS200" s="221"/>
      <c r="CT200" s="221"/>
      <c r="CU200" s="221"/>
      <c r="CV200" s="221"/>
      <c r="CW200" s="221"/>
      <c r="CX200" s="221"/>
      <c r="CY200" s="221"/>
      <c r="CZ200" s="221"/>
      <c r="DA200" s="221"/>
      <c r="DB200" s="221"/>
      <c r="DC200" s="221"/>
      <c r="DD200" s="221"/>
      <c r="DE200" s="221"/>
      <c r="DF200" s="221"/>
      <c r="DG200" s="221"/>
      <c r="DH200" s="221"/>
      <c r="DI200" s="221"/>
      <c r="DJ200" s="221"/>
      <c r="DK200" s="221"/>
      <c r="DL200" s="221"/>
      <c r="DM200" s="221"/>
      <c r="DN200" s="221"/>
      <c r="DO200" s="221"/>
      <c r="DP200" s="221"/>
      <c r="DQ200" s="221"/>
      <c r="DR200" s="221"/>
      <c r="DS200" s="221"/>
      <c r="DT200" s="221"/>
      <c r="DU200" s="221"/>
      <c r="DV200" s="221"/>
      <c r="DW200" s="221"/>
      <c r="DX200" s="221"/>
      <c r="DY200" s="221"/>
      <c r="DZ200" s="221"/>
      <c r="EA200" s="221"/>
      <c r="EB200" s="221"/>
      <c r="EC200" s="221"/>
      <c r="ED200" s="221"/>
      <c r="EE200" s="221"/>
      <c r="EF200" s="221"/>
      <c r="EG200" s="221"/>
      <c r="EH200" s="221"/>
      <c r="EI200" s="221"/>
      <c r="EJ200" s="221"/>
      <c r="EK200" s="221"/>
      <c r="EL200" s="221"/>
      <c r="EM200" s="221"/>
      <c r="EN200" s="221"/>
      <c r="EO200" s="221"/>
      <c r="EP200" s="221"/>
      <c r="EQ200" s="221"/>
      <c r="ER200" s="221"/>
      <c r="ES200" s="221"/>
      <c r="ET200" s="221"/>
      <c r="EU200" s="221"/>
      <c r="EV200" s="221"/>
      <c r="EW200" s="221"/>
      <c r="EX200" s="221"/>
      <c r="EY200" s="221"/>
      <c r="EZ200" s="221"/>
      <c r="FA200" s="221"/>
      <c r="FB200" s="221"/>
      <c r="FC200" s="221"/>
      <c r="FD200" s="221"/>
      <c r="FE200" s="221"/>
      <c r="FF200" s="221"/>
      <c r="FG200" s="221"/>
      <c r="FH200" s="221"/>
      <c r="FI200" s="221"/>
      <c r="FJ200" s="221"/>
      <c r="FK200" s="221"/>
      <c r="FL200" s="221"/>
      <c r="FM200" s="221"/>
      <c r="FN200" s="221"/>
      <c r="FO200" s="221"/>
      <c r="FP200" s="221"/>
      <c r="FQ200" s="221"/>
      <c r="FR200" s="221"/>
      <c r="FS200" s="221"/>
      <c r="FT200" s="221"/>
      <c r="FU200" s="221"/>
      <c r="FV200" s="221"/>
      <c r="FW200" s="221"/>
      <c r="FX200" s="221"/>
      <c r="FY200" s="221"/>
      <c r="FZ200" s="221"/>
      <c r="GA200" s="221"/>
      <c r="GB200" s="221"/>
      <c r="GC200" s="221"/>
      <c r="GD200" s="221"/>
      <c r="GE200" s="221"/>
      <c r="GF200" s="221"/>
      <c r="GG200" s="221"/>
      <c r="GH200" s="221"/>
      <c r="GI200" s="221"/>
      <c r="GJ200" s="221"/>
      <c r="GK200" s="221"/>
      <c r="GL200" s="221"/>
    </row>
    <row r="201" spans="1:194" s="222" customFormat="1" x14ac:dyDescent="0.4">
      <c r="A201" s="384" t="s">
        <v>779</v>
      </c>
      <c r="B201" s="505"/>
      <c r="E201" s="505"/>
      <c r="F201" s="389"/>
      <c r="G201" s="221"/>
      <c r="H201" s="221"/>
      <c r="I201" s="221"/>
      <c r="J201" s="221"/>
      <c r="K201" s="221"/>
      <c r="L201" s="221"/>
      <c r="M201" s="221"/>
      <c r="N201" s="221"/>
      <c r="O201" s="221"/>
      <c r="P201" s="221"/>
      <c r="Q201" s="221"/>
      <c r="R201" s="221"/>
      <c r="S201" s="221"/>
      <c r="T201" s="221"/>
      <c r="U201" s="221"/>
      <c r="V201" s="221"/>
      <c r="W201" s="221"/>
      <c r="X201" s="221"/>
      <c r="Y201" s="221"/>
      <c r="Z201" s="221"/>
      <c r="AA201" s="221"/>
      <c r="AB201" s="221"/>
      <c r="AC201" s="221"/>
      <c r="AD201" s="221"/>
      <c r="AE201" s="221"/>
      <c r="AF201" s="221"/>
      <c r="AG201" s="221"/>
      <c r="AH201" s="221"/>
      <c r="AI201" s="221"/>
      <c r="AJ201" s="221"/>
      <c r="AK201" s="221"/>
      <c r="AL201" s="221"/>
      <c r="AM201" s="221"/>
      <c r="AN201" s="221"/>
      <c r="AO201" s="221"/>
      <c r="AP201" s="221"/>
      <c r="AQ201" s="221"/>
      <c r="AR201" s="221"/>
      <c r="AS201" s="221"/>
      <c r="AT201" s="221"/>
      <c r="AU201" s="221"/>
      <c r="AV201" s="221"/>
      <c r="AW201" s="221"/>
      <c r="AX201" s="221"/>
      <c r="AY201" s="221"/>
      <c r="AZ201" s="221"/>
      <c r="BA201" s="221"/>
      <c r="BB201" s="221"/>
      <c r="BC201" s="221"/>
      <c r="BD201" s="221"/>
      <c r="BE201" s="221"/>
      <c r="BF201" s="221"/>
      <c r="BG201" s="221"/>
      <c r="BH201" s="221"/>
      <c r="BI201" s="221"/>
      <c r="BJ201" s="221"/>
      <c r="BK201" s="221"/>
      <c r="BL201" s="221"/>
      <c r="BM201" s="221"/>
      <c r="BN201" s="221"/>
      <c r="BO201" s="221"/>
      <c r="BP201" s="221"/>
      <c r="BQ201" s="221"/>
      <c r="BR201" s="221"/>
      <c r="BS201" s="221"/>
      <c r="BT201" s="221"/>
      <c r="BU201" s="221"/>
      <c r="BV201" s="221"/>
      <c r="BW201" s="221"/>
      <c r="BX201" s="221"/>
      <c r="BY201" s="221"/>
      <c r="BZ201" s="221"/>
      <c r="CA201" s="221"/>
      <c r="CB201" s="221"/>
      <c r="CC201" s="221"/>
      <c r="CD201" s="221"/>
      <c r="CE201" s="221"/>
      <c r="CF201" s="221"/>
      <c r="CG201" s="221"/>
      <c r="CH201" s="221"/>
      <c r="CI201" s="221"/>
      <c r="CJ201" s="221"/>
      <c r="CK201" s="221"/>
      <c r="CL201" s="221"/>
      <c r="CM201" s="221"/>
      <c r="CN201" s="221"/>
      <c r="CO201" s="221"/>
      <c r="CP201" s="221"/>
      <c r="CQ201" s="221"/>
      <c r="CR201" s="221"/>
      <c r="CS201" s="221"/>
      <c r="CT201" s="221"/>
      <c r="CU201" s="221"/>
      <c r="CV201" s="221"/>
      <c r="CW201" s="221"/>
      <c r="CX201" s="221"/>
      <c r="CY201" s="221"/>
      <c r="CZ201" s="221"/>
      <c r="DA201" s="221"/>
      <c r="DB201" s="221"/>
      <c r="DC201" s="221"/>
      <c r="DD201" s="221"/>
      <c r="DE201" s="221"/>
      <c r="DF201" s="221"/>
      <c r="DG201" s="221"/>
      <c r="DH201" s="221"/>
      <c r="DI201" s="221"/>
      <c r="DJ201" s="221"/>
      <c r="DK201" s="221"/>
      <c r="DL201" s="221"/>
      <c r="DM201" s="221"/>
      <c r="DN201" s="221"/>
      <c r="DO201" s="221"/>
      <c r="DP201" s="221"/>
      <c r="DQ201" s="221"/>
      <c r="DR201" s="221"/>
      <c r="DS201" s="221"/>
      <c r="DT201" s="221"/>
      <c r="DU201" s="221"/>
      <c r="DV201" s="221"/>
      <c r="DW201" s="221"/>
      <c r="DX201" s="221"/>
      <c r="DY201" s="221"/>
      <c r="DZ201" s="221"/>
      <c r="EA201" s="221"/>
      <c r="EB201" s="221"/>
      <c r="EC201" s="221"/>
      <c r="ED201" s="221"/>
      <c r="EE201" s="221"/>
      <c r="EF201" s="221"/>
      <c r="EG201" s="221"/>
      <c r="EH201" s="221"/>
      <c r="EI201" s="221"/>
      <c r="EJ201" s="221"/>
      <c r="EK201" s="221"/>
      <c r="EL201" s="221"/>
      <c r="EM201" s="221"/>
      <c r="EN201" s="221"/>
      <c r="EO201" s="221"/>
      <c r="EP201" s="221"/>
      <c r="EQ201" s="221"/>
      <c r="ER201" s="221"/>
      <c r="ES201" s="221"/>
      <c r="ET201" s="221"/>
      <c r="EU201" s="221"/>
      <c r="EV201" s="221"/>
      <c r="EW201" s="221"/>
      <c r="EX201" s="221"/>
      <c r="EY201" s="221"/>
      <c r="EZ201" s="221"/>
      <c r="FA201" s="221"/>
      <c r="FB201" s="221"/>
      <c r="FC201" s="221"/>
      <c r="FD201" s="221"/>
      <c r="FE201" s="221"/>
      <c r="FF201" s="221"/>
      <c r="FG201" s="221"/>
      <c r="FH201" s="221"/>
      <c r="FI201" s="221"/>
      <c r="FJ201" s="221"/>
      <c r="FK201" s="221"/>
      <c r="FL201" s="221"/>
      <c r="FM201" s="221"/>
      <c r="FN201" s="221"/>
      <c r="FO201" s="221"/>
      <c r="FP201" s="221"/>
      <c r="FQ201" s="221"/>
      <c r="FR201" s="221"/>
      <c r="FS201" s="221"/>
      <c r="FT201" s="221"/>
      <c r="FU201" s="221"/>
      <c r="FV201" s="221"/>
      <c r="FW201" s="221"/>
      <c r="FX201" s="221"/>
      <c r="FY201" s="221"/>
      <c r="FZ201" s="221"/>
      <c r="GA201" s="221"/>
      <c r="GB201" s="221"/>
      <c r="GC201" s="221"/>
      <c r="GD201" s="221"/>
      <c r="GE201" s="221"/>
      <c r="GF201" s="221"/>
      <c r="GG201" s="221"/>
      <c r="GH201" s="221"/>
      <c r="GI201" s="221"/>
      <c r="GJ201" s="221"/>
      <c r="GK201" s="221"/>
      <c r="GL201" s="221"/>
    </row>
    <row r="202" spans="1:194" s="222" customFormat="1" x14ac:dyDescent="0.4">
      <c r="A202" s="384"/>
      <c r="B202" s="505"/>
      <c r="E202" s="505"/>
      <c r="F202" s="386"/>
      <c r="G202" s="221"/>
      <c r="H202" s="221"/>
      <c r="I202" s="221"/>
      <c r="J202" s="221"/>
      <c r="K202" s="221"/>
      <c r="L202" s="221"/>
      <c r="M202" s="221"/>
      <c r="N202" s="221"/>
      <c r="O202" s="221"/>
      <c r="P202" s="221"/>
      <c r="Q202" s="221"/>
      <c r="R202" s="221"/>
      <c r="S202" s="221"/>
      <c r="T202" s="221"/>
      <c r="U202" s="221"/>
      <c r="V202" s="221"/>
      <c r="W202" s="221"/>
      <c r="X202" s="221"/>
      <c r="Y202" s="221"/>
      <c r="Z202" s="221"/>
      <c r="AA202" s="221"/>
      <c r="AB202" s="221"/>
      <c r="AC202" s="221"/>
      <c r="AD202" s="221"/>
      <c r="AE202" s="221"/>
      <c r="AF202" s="221"/>
      <c r="AG202" s="221"/>
      <c r="AH202" s="221"/>
      <c r="AI202" s="221"/>
      <c r="AJ202" s="221"/>
      <c r="AK202" s="221"/>
      <c r="AL202" s="221"/>
      <c r="AM202" s="221"/>
      <c r="AN202" s="221"/>
      <c r="AO202" s="221"/>
      <c r="AP202" s="221"/>
      <c r="AQ202" s="221"/>
      <c r="AR202" s="221"/>
      <c r="AS202" s="221"/>
      <c r="AT202" s="221"/>
      <c r="AU202" s="221"/>
      <c r="AV202" s="221"/>
      <c r="AW202" s="221"/>
      <c r="AX202" s="221"/>
      <c r="AY202" s="221"/>
      <c r="AZ202" s="221"/>
      <c r="BA202" s="221"/>
      <c r="BB202" s="221"/>
      <c r="BC202" s="221"/>
      <c r="BD202" s="221"/>
      <c r="BE202" s="221"/>
      <c r="BF202" s="221"/>
      <c r="BG202" s="221"/>
      <c r="BH202" s="221"/>
      <c r="BI202" s="221"/>
      <c r="BJ202" s="221"/>
      <c r="BK202" s="221"/>
      <c r="BL202" s="221"/>
      <c r="BM202" s="221"/>
      <c r="BN202" s="221"/>
      <c r="BO202" s="221"/>
      <c r="BP202" s="221"/>
      <c r="BQ202" s="221"/>
      <c r="BR202" s="221"/>
      <c r="BS202" s="221"/>
      <c r="BT202" s="221"/>
      <c r="BU202" s="221"/>
      <c r="BV202" s="221"/>
      <c r="BW202" s="221"/>
      <c r="BX202" s="221"/>
      <c r="BY202" s="221"/>
      <c r="BZ202" s="221"/>
      <c r="CA202" s="221"/>
      <c r="CB202" s="221"/>
      <c r="CC202" s="221"/>
      <c r="CD202" s="221"/>
      <c r="CE202" s="221"/>
      <c r="CF202" s="221"/>
      <c r="CG202" s="221"/>
      <c r="CH202" s="221"/>
      <c r="CI202" s="221"/>
      <c r="CJ202" s="221"/>
      <c r="CK202" s="221"/>
      <c r="CL202" s="221"/>
      <c r="CM202" s="221"/>
      <c r="CN202" s="221"/>
      <c r="CO202" s="221"/>
      <c r="CP202" s="221"/>
      <c r="CQ202" s="221"/>
      <c r="CR202" s="221"/>
      <c r="CS202" s="221"/>
      <c r="CT202" s="221"/>
      <c r="CU202" s="221"/>
      <c r="CV202" s="221"/>
      <c r="CW202" s="221"/>
      <c r="CX202" s="221"/>
      <c r="CY202" s="221"/>
      <c r="CZ202" s="221"/>
      <c r="DA202" s="221"/>
      <c r="DB202" s="221"/>
      <c r="DC202" s="221"/>
      <c r="DD202" s="221"/>
      <c r="DE202" s="221"/>
      <c r="DF202" s="221"/>
      <c r="DG202" s="221"/>
      <c r="DH202" s="221"/>
      <c r="DI202" s="221"/>
      <c r="DJ202" s="221"/>
      <c r="DK202" s="221"/>
      <c r="DL202" s="221"/>
      <c r="DM202" s="221"/>
      <c r="DN202" s="221"/>
      <c r="DO202" s="221"/>
      <c r="DP202" s="221"/>
      <c r="DQ202" s="221"/>
      <c r="DR202" s="221"/>
      <c r="DS202" s="221"/>
      <c r="DT202" s="221"/>
      <c r="DU202" s="221"/>
      <c r="DV202" s="221"/>
      <c r="DW202" s="221"/>
      <c r="DX202" s="221"/>
      <c r="DY202" s="221"/>
      <c r="DZ202" s="221"/>
      <c r="EA202" s="221"/>
      <c r="EB202" s="221"/>
      <c r="EC202" s="221"/>
      <c r="ED202" s="221"/>
      <c r="EE202" s="221"/>
      <c r="EF202" s="221"/>
      <c r="EG202" s="221"/>
      <c r="EH202" s="221"/>
      <c r="EI202" s="221"/>
      <c r="EJ202" s="221"/>
      <c r="EK202" s="221"/>
      <c r="EL202" s="221"/>
      <c r="EM202" s="221"/>
      <c r="EN202" s="221"/>
      <c r="EO202" s="221"/>
      <c r="EP202" s="221"/>
      <c r="EQ202" s="221"/>
      <c r="ER202" s="221"/>
      <c r="ES202" s="221"/>
      <c r="ET202" s="221"/>
      <c r="EU202" s="221"/>
      <c r="EV202" s="221"/>
      <c r="EW202" s="221"/>
      <c r="EX202" s="221"/>
      <c r="EY202" s="221"/>
      <c r="EZ202" s="221"/>
      <c r="FA202" s="221"/>
      <c r="FB202" s="221"/>
      <c r="FC202" s="221"/>
      <c r="FD202" s="221"/>
      <c r="FE202" s="221"/>
      <c r="FF202" s="221"/>
      <c r="FG202" s="221"/>
      <c r="FH202" s="221"/>
      <c r="FI202" s="221"/>
      <c r="FJ202" s="221"/>
      <c r="FK202" s="221"/>
      <c r="FL202" s="221"/>
      <c r="FM202" s="221"/>
      <c r="FN202" s="221"/>
      <c r="FO202" s="221"/>
      <c r="FP202" s="221"/>
      <c r="FQ202" s="221"/>
      <c r="FR202" s="221"/>
      <c r="FS202" s="221"/>
      <c r="FT202" s="221"/>
      <c r="FU202" s="221"/>
      <c r="FV202" s="221"/>
      <c r="FW202" s="221"/>
      <c r="FX202" s="221"/>
      <c r="FY202" s="221"/>
      <c r="FZ202" s="221"/>
      <c r="GA202" s="221"/>
      <c r="GB202" s="221"/>
      <c r="GC202" s="221"/>
      <c r="GD202" s="221"/>
      <c r="GE202" s="221"/>
      <c r="GF202" s="221"/>
      <c r="GG202" s="221"/>
      <c r="GH202" s="221"/>
      <c r="GI202" s="221"/>
      <c r="GJ202" s="221"/>
      <c r="GK202" s="221"/>
      <c r="GL202" s="221"/>
    </row>
    <row r="203" spans="1:194" s="222" customFormat="1" x14ac:dyDescent="0.4">
      <c r="A203" s="384"/>
      <c r="B203" s="505"/>
      <c r="E203" s="505"/>
      <c r="F203" s="386"/>
      <c r="G203" s="221"/>
      <c r="H203" s="221"/>
      <c r="I203" s="221"/>
      <c r="J203" s="221"/>
      <c r="K203" s="221"/>
      <c r="L203" s="221"/>
      <c r="M203" s="221"/>
      <c r="N203" s="221"/>
      <c r="O203" s="221"/>
      <c r="P203" s="221"/>
      <c r="Q203" s="221"/>
      <c r="R203" s="221"/>
      <c r="S203" s="221"/>
      <c r="T203" s="221"/>
      <c r="U203" s="221"/>
      <c r="V203" s="221"/>
      <c r="W203" s="221"/>
      <c r="X203" s="221"/>
      <c r="Y203" s="221"/>
      <c r="Z203" s="221"/>
      <c r="AA203" s="221"/>
      <c r="AB203" s="221"/>
      <c r="AC203" s="221"/>
      <c r="AD203" s="221"/>
      <c r="AE203" s="221"/>
      <c r="AF203" s="221"/>
      <c r="AG203" s="221"/>
      <c r="AH203" s="221"/>
      <c r="AI203" s="221"/>
      <c r="AJ203" s="221"/>
      <c r="AK203" s="221"/>
      <c r="AL203" s="221"/>
      <c r="AM203" s="221"/>
      <c r="AN203" s="221"/>
      <c r="AO203" s="221"/>
      <c r="AP203" s="221"/>
      <c r="AQ203" s="221"/>
      <c r="AR203" s="221"/>
      <c r="AS203" s="221"/>
      <c r="AT203" s="221"/>
      <c r="AU203" s="221"/>
      <c r="AV203" s="221"/>
      <c r="AW203" s="221"/>
      <c r="AX203" s="221"/>
      <c r="AY203" s="221"/>
      <c r="AZ203" s="221"/>
      <c r="BA203" s="221"/>
      <c r="BB203" s="221"/>
      <c r="BC203" s="221"/>
      <c r="BD203" s="221"/>
      <c r="BE203" s="221"/>
      <c r="BF203" s="221"/>
      <c r="BG203" s="221"/>
      <c r="BH203" s="221"/>
      <c r="BI203" s="221"/>
      <c r="BJ203" s="221"/>
      <c r="BK203" s="221"/>
      <c r="BL203" s="221"/>
      <c r="BM203" s="221"/>
      <c r="BN203" s="221"/>
      <c r="BO203" s="221"/>
      <c r="BP203" s="221"/>
      <c r="BQ203" s="221"/>
      <c r="BR203" s="221"/>
      <c r="BS203" s="221"/>
      <c r="BT203" s="221"/>
      <c r="BU203" s="221"/>
      <c r="BV203" s="221"/>
      <c r="BW203" s="221"/>
      <c r="BX203" s="221"/>
      <c r="BY203" s="221"/>
      <c r="BZ203" s="221"/>
      <c r="CA203" s="221"/>
      <c r="CB203" s="221"/>
      <c r="CC203" s="221"/>
      <c r="CD203" s="221"/>
      <c r="CE203" s="221"/>
      <c r="CF203" s="221"/>
      <c r="CG203" s="221"/>
      <c r="CH203" s="221"/>
      <c r="CI203" s="221"/>
      <c r="CJ203" s="221"/>
      <c r="CK203" s="221"/>
      <c r="CL203" s="221"/>
      <c r="CM203" s="221"/>
      <c r="CN203" s="221"/>
      <c r="CO203" s="221"/>
      <c r="CP203" s="221"/>
      <c r="CQ203" s="221"/>
      <c r="CR203" s="221"/>
      <c r="CS203" s="221"/>
      <c r="CT203" s="221"/>
      <c r="CU203" s="221"/>
      <c r="CV203" s="221"/>
      <c r="CW203" s="221"/>
      <c r="CX203" s="221"/>
      <c r="CY203" s="221"/>
      <c r="CZ203" s="221"/>
      <c r="DA203" s="221"/>
      <c r="DB203" s="221"/>
      <c r="DC203" s="221"/>
      <c r="DD203" s="221"/>
      <c r="DE203" s="221"/>
      <c r="DF203" s="221"/>
      <c r="DG203" s="221"/>
      <c r="DH203" s="221"/>
      <c r="DI203" s="221"/>
      <c r="DJ203" s="221"/>
      <c r="DK203" s="221"/>
      <c r="DL203" s="221"/>
      <c r="DM203" s="221"/>
      <c r="DN203" s="221"/>
      <c r="DO203" s="221"/>
      <c r="DP203" s="221"/>
      <c r="DQ203" s="221"/>
      <c r="DR203" s="221"/>
      <c r="DS203" s="221"/>
      <c r="DT203" s="221"/>
      <c r="DU203" s="221"/>
      <c r="DV203" s="221"/>
      <c r="DW203" s="221"/>
      <c r="DX203" s="221"/>
      <c r="DY203" s="221"/>
      <c r="DZ203" s="221"/>
      <c r="EA203" s="221"/>
      <c r="EB203" s="221"/>
      <c r="EC203" s="221"/>
      <c r="ED203" s="221"/>
      <c r="EE203" s="221"/>
      <c r="EF203" s="221"/>
      <c r="EG203" s="221"/>
      <c r="EH203" s="221"/>
      <c r="EI203" s="221"/>
      <c r="EJ203" s="221"/>
      <c r="EK203" s="221"/>
      <c r="EL203" s="221"/>
      <c r="EM203" s="221"/>
      <c r="EN203" s="221"/>
      <c r="EO203" s="221"/>
      <c r="EP203" s="221"/>
      <c r="EQ203" s="221"/>
      <c r="ER203" s="221"/>
      <c r="ES203" s="221"/>
      <c r="ET203" s="221"/>
      <c r="EU203" s="221"/>
      <c r="EV203" s="221"/>
      <c r="EW203" s="221"/>
      <c r="EX203" s="221"/>
      <c r="EY203" s="221"/>
      <c r="EZ203" s="221"/>
      <c r="FA203" s="221"/>
      <c r="FB203" s="221"/>
      <c r="FC203" s="221"/>
      <c r="FD203" s="221"/>
      <c r="FE203" s="221"/>
      <c r="FF203" s="221"/>
      <c r="FG203" s="221"/>
      <c r="FH203" s="221"/>
      <c r="FI203" s="221"/>
      <c r="FJ203" s="221"/>
      <c r="FK203" s="221"/>
      <c r="FL203" s="221"/>
      <c r="FM203" s="221"/>
      <c r="FN203" s="221"/>
      <c r="FO203" s="221"/>
      <c r="FP203" s="221"/>
      <c r="FQ203" s="221"/>
      <c r="FR203" s="221"/>
      <c r="FS203" s="221"/>
      <c r="FT203" s="221"/>
      <c r="FU203" s="221"/>
      <c r="FV203" s="221"/>
      <c r="FW203" s="221"/>
      <c r="FX203" s="221"/>
      <c r="FY203" s="221"/>
      <c r="FZ203" s="221"/>
      <c r="GA203" s="221"/>
      <c r="GB203" s="221"/>
      <c r="GC203" s="221"/>
      <c r="GD203" s="221"/>
      <c r="GE203" s="221"/>
      <c r="GF203" s="221"/>
      <c r="GG203" s="221"/>
      <c r="GH203" s="221"/>
      <c r="GI203" s="221"/>
      <c r="GJ203" s="221"/>
      <c r="GK203" s="221"/>
      <c r="GL203" s="221"/>
    </row>
    <row r="204" spans="1:194" s="222" customFormat="1" x14ac:dyDescent="0.4">
      <c r="A204" s="384"/>
      <c r="B204" s="505"/>
      <c r="E204" s="505"/>
      <c r="F204" s="386"/>
      <c r="G204" s="221"/>
      <c r="H204" s="221"/>
      <c r="I204" s="221"/>
      <c r="J204" s="221"/>
      <c r="K204" s="221"/>
      <c r="L204" s="221"/>
      <c r="M204" s="221"/>
      <c r="N204" s="221"/>
      <c r="O204" s="221"/>
      <c r="P204" s="221"/>
      <c r="Q204" s="221"/>
      <c r="R204" s="221"/>
      <c r="S204" s="221"/>
      <c r="T204" s="221"/>
      <c r="U204" s="221"/>
      <c r="V204" s="221"/>
      <c r="W204" s="221"/>
      <c r="X204" s="221"/>
      <c r="Y204" s="221"/>
      <c r="Z204" s="221"/>
      <c r="AA204" s="221"/>
      <c r="AB204" s="221"/>
      <c r="AC204" s="221"/>
      <c r="AD204" s="221"/>
      <c r="AE204" s="221"/>
      <c r="AF204" s="221"/>
      <c r="AG204" s="221"/>
      <c r="AH204" s="221"/>
      <c r="AI204" s="221"/>
      <c r="AJ204" s="221"/>
      <c r="AK204" s="221"/>
      <c r="AL204" s="221"/>
      <c r="AM204" s="221"/>
      <c r="AN204" s="221"/>
      <c r="AO204" s="221"/>
      <c r="AP204" s="221"/>
      <c r="AQ204" s="221"/>
      <c r="AR204" s="221"/>
      <c r="AS204" s="221"/>
      <c r="AT204" s="221"/>
      <c r="AU204" s="221"/>
      <c r="AV204" s="221"/>
      <c r="AW204" s="221"/>
      <c r="AX204" s="221"/>
      <c r="AY204" s="221"/>
      <c r="AZ204" s="221"/>
      <c r="BA204" s="221"/>
      <c r="BB204" s="221"/>
      <c r="BC204" s="221"/>
      <c r="BD204" s="221"/>
      <c r="BE204" s="221"/>
      <c r="BF204" s="221"/>
      <c r="BG204" s="221"/>
      <c r="BH204" s="221"/>
      <c r="BI204" s="221"/>
      <c r="BJ204" s="221"/>
      <c r="BK204" s="221"/>
      <c r="BL204" s="221"/>
      <c r="BM204" s="221"/>
      <c r="BN204" s="221"/>
      <c r="BO204" s="221"/>
      <c r="BP204" s="221"/>
      <c r="BQ204" s="221"/>
      <c r="BR204" s="221"/>
      <c r="BS204" s="221"/>
      <c r="BT204" s="221"/>
      <c r="BU204" s="221"/>
      <c r="BV204" s="221"/>
      <c r="BW204" s="221"/>
      <c r="BX204" s="221"/>
      <c r="BY204" s="221"/>
      <c r="BZ204" s="221"/>
      <c r="CA204" s="221"/>
      <c r="CB204" s="221"/>
      <c r="CC204" s="221"/>
      <c r="CD204" s="221"/>
      <c r="CE204" s="221"/>
      <c r="CF204" s="221"/>
      <c r="CG204" s="221"/>
      <c r="CH204" s="221"/>
      <c r="CI204" s="221"/>
      <c r="CJ204" s="221"/>
      <c r="CK204" s="221"/>
      <c r="CL204" s="221"/>
      <c r="CM204" s="221"/>
      <c r="CN204" s="221"/>
      <c r="CO204" s="221"/>
      <c r="CP204" s="221"/>
      <c r="CQ204" s="221"/>
      <c r="CR204" s="221"/>
      <c r="CS204" s="221"/>
      <c r="CT204" s="221"/>
      <c r="CU204" s="221"/>
      <c r="CV204" s="221"/>
      <c r="CW204" s="221"/>
      <c r="CX204" s="221"/>
      <c r="CY204" s="221"/>
      <c r="CZ204" s="221"/>
      <c r="DA204" s="221"/>
      <c r="DB204" s="221"/>
      <c r="DC204" s="221"/>
      <c r="DD204" s="221"/>
      <c r="DE204" s="221"/>
      <c r="DF204" s="221"/>
      <c r="DG204" s="221"/>
      <c r="DH204" s="221"/>
      <c r="DI204" s="221"/>
      <c r="DJ204" s="221"/>
      <c r="DK204" s="221"/>
      <c r="DL204" s="221"/>
      <c r="DM204" s="221"/>
      <c r="DN204" s="221"/>
      <c r="DO204" s="221"/>
      <c r="DP204" s="221"/>
      <c r="DQ204" s="221"/>
      <c r="DR204" s="221"/>
      <c r="DS204" s="221"/>
      <c r="DT204" s="221"/>
      <c r="DU204" s="221"/>
      <c r="DV204" s="221"/>
      <c r="DW204" s="221"/>
      <c r="DX204" s="221"/>
      <c r="DY204" s="221"/>
      <c r="DZ204" s="221"/>
      <c r="EA204" s="221"/>
      <c r="EB204" s="221"/>
      <c r="EC204" s="221"/>
      <c r="ED204" s="221"/>
      <c r="EE204" s="221"/>
      <c r="EF204" s="221"/>
      <c r="EG204" s="221"/>
      <c r="EH204" s="221"/>
      <c r="EI204" s="221"/>
      <c r="EJ204" s="221"/>
      <c r="EK204" s="221"/>
      <c r="EL204" s="221"/>
      <c r="EM204" s="221"/>
      <c r="EN204" s="221"/>
      <c r="EO204" s="221"/>
      <c r="EP204" s="221"/>
      <c r="EQ204" s="221"/>
      <c r="ER204" s="221"/>
      <c r="ES204" s="221"/>
      <c r="ET204" s="221"/>
      <c r="EU204" s="221"/>
      <c r="EV204" s="221"/>
      <c r="EW204" s="221"/>
      <c r="EX204" s="221"/>
      <c r="EY204" s="221"/>
      <c r="EZ204" s="221"/>
      <c r="FA204" s="221"/>
      <c r="FB204" s="221"/>
      <c r="FC204" s="221"/>
      <c r="FD204" s="221"/>
      <c r="FE204" s="221"/>
      <c r="FF204" s="221"/>
      <c r="FG204" s="221"/>
      <c r="FH204" s="221"/>
      <c r="FI204" s="221"/>
      <c r="FJ204" s="221"/>
      <c r="FK204" s="221"/>
      <c r="FL204" s="221"/>
      <c r="FM204" s="221"/>
      <c r="FN204" s="221"/>
      <c r="FO204" s="221"/>
      <c r="FP204" s="221"/>
      <c r="FQ204" s="221"/>
      <c r="FR204" s="221"/>
      <c r="FS204" s="221"/>
      <c r="FT204" s="221"/>
      <c r="FU204" s="221"/>
      <c r="FV204" s="221"/>
      <c r="FW204" s="221"/>
      <c r="FX204" s="221"/>
      <c r="FY204" s="221"/>
      <c r="FZ204" s="221"/>
      <c r="GA204" s="221"/>
      <c r="GB204" s="221"/>
      <c r="GC204" s="221"/>
      <c r="GD204" s="221"/>
      <c r="GE204" s="221"/>
      <c r="GF204" s="221"/>
      <c r="GG204" s="221"/>
      <c r="GH204" s="221"/>
      <c r="GI204" s="221"/>
      <c r="GJ204" s="221"/>
      <c r="GK204" s="221"/>
      <c r="GL204" s="221"/>
    </row>
    <row r="205" spans="1:194" s="222" customFormat="1" x14ac:dyDescent="0.4">
      <c r="A205" s="506" t="s">
        <v>780</v>
      </c>
      <c r="B205" s="500"/>
      <c r="E205" s="505"/>
      <c r="F205" s="389"/>
      <c r="G205" s="221"/>
      <c r="H205" s="221"/>
      <c r="I205" s="221"/>
      <c r="J205" s="221"/>
      <c r="K205" s="221"/>
      <c r="L205" s="221"/>
      <c r="M205" s="221"/>
      <c r="N205" s="221"/>
      <c r="O205" s="221"/>
      <c r="P205" s="221"/>
      <c r="Q205" s="221"/>
      <c r="R205" s="221"/>
      <c r="S205" s="221"/>
      <c r="T205" s="221"/>
      <c r="U205" s="221"/>
      <c r="V205" s="221"/>
      <c r="W205" s="221"/>
      <c r="X205" s="221"/>
      <c r="Y205" s="221"/>
      <c r="Z205" s="221"/>
      <c r="AA205" s="221"/>
      <c r="AB205" s="221"/>
      <c r="AC205" s="221"/>
      <c r="AD205" s="221"/>
      <c r="AE205" s="221"/>
      <c r="AF205" s="221"/>
      <c r="AG205" s="221"/>
      <c r="AH205" s="221"/>
      <c r="AI205" s="221"/>
      <c r="AJ205" s="221"/>
      <c r="AK205" s="221"/>
      <c r="AL205" s="221"/>
      <c r="AM205" s="221"/>
      <c r="AN205" s="221"/>
      <c r="AO205" s="221"/>
      <c r="AP205" s="221"/>
      <c r="AQ205" s="221"/>
      <c r="AR205" s="221"/>
      <c r="AS205" s="221"/>
      <c r="AT205" s="221"/>
      <c r="AU205" s="221"/>
      <c r="AV205" s="221"/>
      <c r="AW205" s="221"/>
      <c r="AX205" s="221"/>
      <c r="AY205" s="221"/>
      <c r="AZ205" s="221"/>
      <c r="BA205" s="221"/>
      <c r="BB205" s="221"/>
      <c r="BC205" s="221"/>
      <c r="BD205" s="221"/>
      <c r="BE205" s="221"/>
      <c r="BF205" s="221"/>
      <c r="BG205" s="221"/>
      <c r="BH205" s="221"/>
      <c r="BI205" s="221"/>
      <c r="BJ205" s="221"/>
      <c r="BK205" s="221"/>
      <c r="BL205" s="221"/>
      <c r="BM205" s="221"/>
      <c r="BN205" s="221"/>
      <c r="BO205" s="221"/>
      <c r="BP205" s="221"/>
      <c r="BQ205" s="221"/>
      <c r="BR205" s="221"/>
      <c r="BS205" s="221"/>
      <c r="BT205" s="221"/>
      <c r="BU205" s="221"/>
      <c r="BV205" s="221"/>
      <c r="BW205" s="221"/>
      <c r="BX205" s="221"/>
      <c r="BY205" s="221"/>
      <c r="BZ205" s="221"/>
      <c r="CA205" s="221"/>
      <c r="CB205" s="221"/>
      <c r="CC205" s="221"/>
      <c r="CD205" s="221"/>
      <c r="CE205" s="221"/>
      <c r="CF205" s="221"/>
      <c r="CG205" s="221"/>
      <c r="CH205" s="221"/>
      <c r="CI205" s="221"/>
      <c r="CJ205" s="221"/>
      <c r="CK205" s="221"/>
      <c r="CL205" s="221"/>
      <c r="CM205" s="221"/>
      <c r="CN205" s="221"/>
      <c r="CO205" s="221"/>
      <c r="CP205" s="221"/>
      <c r="CQ205" s="221"/>
      <c r="CR205" s="221"/>
      <c r="CS205" s="221"/>
      <c r="CT205" s="221"/>
      <c r="CU205" s="221"/>
      <c r="CV205" s="221"/>
      <c r="CW205" s="221"/>
      <c r="CX205" s="221"/>
      <c r="CY205" s="221"/>
      <c r="CZ205" s="221"/>
      <c r="DA205" s="221"/>
      <c r="DB205" s="221"/>
      <c r="DC205" s="221"/>
      <c r="DD205" s="221"/>
      <c r="DE205" s="221"/>
      <c r="DF205" s="221"/>
      <c r="DG205" s="221"/>
      <c r="DH205" s="221"/>
      <c r="DI205" s="221"/>
      <c r="DJ205" s="221"/>
      <c r="DK205" s="221"/>
      <c r="DL205" s="221"/>
      <c r="DM205" s="221"/>
      <c r="DN205" s="221"/>
      <c r="DO205" s="221"/>
      <c r="DP205" s="221"/>
      <c r="DQ205" s="221"/>
      <c r="DR205" s="221"/>
      <c r="DS205" s="221"/>
      <c r="DT205" s="221"/>
      <c r="DU205" s="221"/>
      <c r="DV205" s="221"/>
      <c r="DW205" s="221"/>
      <c r="DX205" s="221"/>
      <c r="DY205" s="221"/>
      <c r="DZ205" s="221"/>
      <c r="EA205" s="221"/>
      <c r="EB205" s="221"/>
      <c r="EC205" s="221"/>
      <c r="ED205" s="221"/>
      <c r="EE205" s="221"/>
      <c r="EF205" s="221"/>
      <c r="EG205" s="221"/>
      <c r="EH205" s="221"/>
      <c r="EI205" s="221"/>
      <c r="EJ205" s="221"/>
      <c r="EK205" s="221"/>
      <c r="EL205" s="221"/>
      <c r="EM205" s="221"/>
      <c r="EN205" s="221"/>
      <c r="EO205" s="221"/>
      <c r="EP205" s="221"/>
      <c r="EQ205" s="221"/>
      <c r="ER205" s="221"/>
      <c r="ES205" s="221"/>
      <c r="ET205" s="221"/>
      <c r="EU205" s="221"/>
      <c r="EV205" s="221"/>
      <c r="EW205" s="221"/>
      <c r="EX205" s="221"/>
      <c r="EY205" s="221"/>
      <c r="EZ205" s="221"/>
      <c r="FA205" s="221"/>
      <c r="FB205" s="221"/>
      <c r="FC205" s="221"/>
      <c r="FD205" s="221"/>
      <c r="FE205" s="221"/>
      <c r="FF205" s="221"/>
      <c r="FG205" s="221"/>
      <c r="FH205" s="221"/>
      <c r="FI205" s="221"/>
      <c r="FJ205" s="221"/>
      <c r="FK205" s="221"/>
      <c r="FL205" s="221"/>
      <c r="FM205" s="221"/>
      <c r="FN205" s="221"/>
      <c r="FO205" s="221"/>
      <c r="FP205" s="221"/>
      <c r="FQ205" s="221"/>
      <c r="FR205" s="221"/>
      <c r="FS205" s="221"/>
      <c r="FT205" s="221"/>
      <c r="FU205" s="221"/>
      <c r="FV205" s="221"/>
      <c r="FW205" s="221"/>
      <c r="FX205" s="221"/>
      <c r="FY205" s="221"/>
      <c r="FZ205" s="221"/>
      <c r="GA205" s="221"/>
      <c r="GB205" s="221"/>
      <c r="GC205" s="221"/>
      <c r="GD205" s="221"/>
      <c r="GE205" s="221"/>
      <c r="GF205" s="221"/>
      <c r="GG205" s="221"/>
      <c r="GH205" s="221"/>
      <c r="GI205" s="221"/>
      <c r="GJ205" s="221"/>
      <c r="GK205" s="221"/>
      <c r="GL205" s="221"/>
    </row>
    <row r="206" spans="1:194" s="222" customFormat="1" x14ac:dyDescent="0.4">
      <c r="A206" s="501" t="s">
        <v>781</v>
      </c>
      <c r="B206" s="502"/>
      <c r="E206" s="505"/>
      <c r="F206" s="389"/>
      <c r="G206" s="221"/>
      <c r="H206" s="221"/>
      <c r="I206" s="221"/>
      <c r="J206" s="221"/>
      <c r="K206" s="221"/>
      <c r="L206" s="221"/>
      <c r="M206" s="221"/>
      <c r="N206" s="221"/>
      <c r="O206" s="221"/>
      <c r="P206" s="221"/>
      <c r="Q206" s="221"/>
      <c r="R206" s="221"/>
      <c r="S206" s="221"/>
      <c r="T206" s="221"/>
      <c r="U206" s="221"/>
      <c r="V206" s="221"/>
      <c r="W206" s="221"/>
      <c r="X206" s="221"/>
      <c r="Y206" s="221"/>
      <c r="Z206" s="221"/>
      <c r="AA206" s="221"/>
      <c r="AB206" s="221"/>
      <c r="AC206" s="221"/>
      <c r="AD206" s="221"/>
      <c r="AE206" s="221"/>
      <c r="AF206" s="221"/>
      <c r="AG206" s="221"/>
      <c r="AH206" s="221"/>
      <c r="AI206" s="221"/>
      <c r="AJ206" s="221"/>
      <c r="AK206" s="221"/>
      <c r="AL206" s="221"/>
      <c r="AM206" s="221"/>
      <c r="AN206" s="221"/>
      <c r="AO206" s="221"/>
      <c r="AP206" s="221"/>
      <c r="AQ206" s="221"/>
      <c r="AR206" s="221"/>
      <c r="AS206" s="221"/>
      <c r="AT206" s="221"/>
      <c r="AU206" s="221"/>
      <c r="AV206" s="221"/>
      <c r="AW206" s="221"/>
      <c r="AX206" s="221"/>
      <c r="AY206" s="221"/>
      <c r="AZ206" s="221"/>
      <c r="BA206" s="221"/>
      <c r="BB206" s="221"/>
      <c r="BC206" s="221"/>
      <c r="BD206" s="221"/>
      <c r="BE206" s="221"/>
      <c r="BF206" s="221"/>
      <c r="BG206" s="221"/>
      <c r="BH206" s="221"/>
      <c r="BI206" s="221"/>
      <c r="BJ206" s="221"/>
      <c r="BK206" s="221"/>
      <c r="BL206" s="221"/>
      <c r="BM206" s="221"/>
      <c r="BN206" s="221"/>
      <c r="BO206" s="221"/>
      <c r="BP206" s="221"/>
      <c r="BQ206" s="221"/>
      <c r="BR206" s="221"/>
      <c r="BS206" s="221"/>
      <c r="BT206" s="221"/>
      <c r="BU206" s="221"/>
      <c r="BV206" s="221"/>
      <c r="BW206" s="221"/>
      <c r="BX206" s="221"/>
      <c r="BY206" s="221"/>
      <c r="BZ206" s="221"/>
      <c r="CA206" s="221"/>
      <c r="CB206" s="221"/>
      <c r="CC206" s="221"/>
      <c r="CD206" s="221"/>
      <c r="CE206" s="221"/>
      <c r="CF206" s="221"/>
      <c r="CG206" s="221"/>
      <c r="CH206" s="221"/>
      <c r="CI206" s="221"/>
      <c r="CJ206" s="221"/>
      <c r="CK206" s="221"/>
      <c r="CL206" s="221"/>
      <c r="CM206" s="221"/>
      <c r="CN206" s="221"/>
      <c r="CO206" s="221"/>
      <c r="CP206" s="221"/>
      <c r="CQ206" s="221"/>
      <c r="CR206" s="221"/>
      <c r="CS206" s="221"/>
      <c r="CT206" s="221"/>
      <c r="CU206" s="221"/>
      <c r="CV206" s="221"/>
      <c r="CW206" s="221"/>
      <c r="CX206" s="221"/>
      <c r="CY206" s="221"/>
      <c r="CZ206" s="221"/>
      <c r="DA206" s="221"/>
      <c r="DB206" s="221"/>
      <c r="DC206" s="221"/>
      <c r="DD206" s="221"/>
      <c r="DE206" s="221"/>
      <c r="DF206" s="221"/>
      <c r="DG206" s="221"/>
      <c r="DH206" s="221"/>
      <c r="DI206" s="221"/>
      <c r="DJ206" s="221"/>
      <c r="DK206" s="221"/>
      <c r="DL206" s="221"/>
      <c r="DM206" s="221"/>
      <c r="DN206" s="221"/>
      <c r="DO206" s="221"/>
      <c r="DP206" s="221"/>
      <c r="DQ206" s="221"/>
      <c r="DR206" s="221"/>
      <c r="DS206" s="221"/>
      <c r="DT206" s="221"/>
      <c r="DU206" s="221"/>
      <c r="DV206" s="221"/>
      <c r="DW206" s="221"/>
      <c r="DX206" s="221"/>
      <c r="DY206" s="221"/>
      <c r="DZ206" s="221"/>
      <c r="EA206" s="221"/>
      <c r="EB206" s="221"/>
      <c r="EC206" s="221"/>
      <c r="ED206" s="221"/>
      <c r="EE206" s="221"/>
      <c r="EF206" s="221"/>
      <c r="EG206" s="221"/>
      <c r="EH206" s="221"/>
      <c r="EI206" s="221"/>
      <c r="EJ206" s="221"/>
      <c r="EK206" s="221"/>
      <c r="EL206" s="221"/>
      <c r="EM206" s="221"/>
      <c r="EN206" s="221"/>
      <c r="EO206" s="221"/>
      <c r="EP206" s="221"/>
      <c r="EQ206" s="221"/>
      <c r="ER206" s="221"/>
      <c r="ES206" s="221"/>
      <c r="ET206" s="221"/>
      <c r="EU206" s="221"/>
      <c r="EV206" s="221"/>
      <c r="EW206" s="221"/>
      <c r="EX206" s="221"/>
      <c r="EY206" s="221"/>
      <c r="EZ206" s="221"/>
      <c r="FA206" s="221"/>
      <c r="FB206" s="221"/>
      <c r="FC206" s="221"/>
      <c r="FD206" s="221"/>
      <c r="FE206" s="221"/>
      <c r="FF206" s="221"/>
      <c r="FG206" s="221"/>
      <c r="FH206" s="221"/>
      <c r="FI206" s="221"/>
      <c r="FJ206" s="221"/>
      <c r="FK206" s="221"/>
      <c r="FL206" s="221"/>
      <c r="FM206" s="221"/>
      <c r="FN206" s="221"/>
      <c r="FO206" s="221"/>
      <c r="FP206" s="221"/>
      <c r="FQ206" s="221"/>
      <c r="FR206" s="221"/>
      <c r="FS206" s="221"/>
      <c r="FT206" s="221"/>
      <c r="FU206" s="221"/>
      <c r="FV206" s="221"/>
      <c r="FW206" s="221"/>
      <c r="FX206" s="221"/>
      <c r="FY206" s="221"/>
      <c r="FZ206" s="221"/>
      <c r="GA206" s="221"/>
      <c r="GB206" s="221"/>
      <c r="GC206" s="221"/>
      <c r="GD206" s="221"/>
      <c r="GE206" s="221"/>
      <c r="GF206" s="221"/>
      <c r="GG206" s="221"/>
      <c r="GH206" s="221"/>
      <c r="GI206" s="221"/>
      <c r="GJ206" s="221"/>
      <c r="GK206" s="221"/>
      <c r="GL206" s="221"/>
    </row>
    <row r="207" spans="1:194" s="222" customFormat="1" x14ac:dyDescent="0.4">
      <c r="C207" s="386"/>
      <c r="D207" s="388"/>
      <c r="E207" s="386"/>
      <c r="F207" s="386"/>
      <c r="G207" s="221"/>
      <c r="H207" s="221"/>
      <c r="I207" s="221"/>
      <c r="J207" s="221"/>
      <c r="K207" s="221"/>
      <c r="L207" s="221"/>
      <c r="M207" s="221"/>
      <c r="N207" s="221"/>
      <c r="O207" s="221"/>
      <c r="P207" s="221"/>
      <c r="Q207" s="221"/>
      <c r="R207" s="221"/>
      <c r="S207" s="221"/>
      <c r="T207" s="221"/>
      <c r="U207" s="221"/>
      <c r="V207" s="221"/>
      <c r="W207" s="221"/>
      <c r="X207" s="221"/>
      <c r="Y207" s="221"/>
      <c r="Z207" s="221"/>
      <c r="AA207" s="221"/>
      <c r="AB207" s="221"/>
      <c r="AC207" s="221"/>
      <c r="AD207" s="221"/>
      <c r="AE207" s="221"/>
      <c r="AF207" s="221"/>
      <c r="AG207" s="221"/>
      <c r="AH207" s="221"/>
      <c r="AI207" s="221"/>
      <c r="AJ207" s="221"/>
      <c r="AK207" s="221"/>
      <c r="AL207" s="221"/>
      <c r="AM207" s="221"/>
      <c r="AN207" s="221"/>
      <c r="AO207" s="221"/>
      <c r="AP207" s="221"/>
      <c r="AQ207" s="221"/>
      <c r="AR207" s="221"/>
      <c r="AS207" s="221"/>
      <c r="AT207" s="221"/>
      <c r="AU207" s="221"/>
      <c r="AV207" s="221"/>
      <c r="AW207" s="221"/>
      <c r="AX207" s="221"/>
      <c r="AY207" s="221"/>
      <c r="AZ207" s="221"/>
      <c r="BA207" s="221"/>
      <c r="BB207" s="221"/>
      <c r="BC207" s="221"/>
      <c r="BD207" s="221"/>
      <c r="BE207" s="221"/>
      <c r="BF207" s="221"/>
      <c r="BG207" s="221"/>
      <c r="BH207" s="221"/>
      <c r="BI207" s="221"/>
      <c r="BJ207" s="221"/>
      <c r="BK207" s="221"/>
      <c r="BL207" s="221"/>
      <c r="BM207" s="221"/>
      <c r="BN207" s="221"/>
      <c r="BO207" s="221"/>
      <c r="BP207" s="221"/>
      <c r="BQ207" s="221"/>
      <c r="BR207" s="221"/>
      <c r="BS207" s="221"/>
      <c r="BT207" s="221"/>
      <c r="BU207" s="221"/>
      <c r="BV207" s="221"/>
      <c r="BW207" s="221"/>
      <c r="BX207" s="221"/>
      <c r="BY207" s="221"/>
      <c r="BZ207" s="221"/>
      <c r="CA207" s="221"/>
      <c r="CB207" s="221"/>
      <c r="CC207" s="221"/>
      <c r="CD207" s="221"/>
      <c r="CE207" s="221"/>
      <c r="CF207" s="221"/>
      <c r="CG207" s="221"/>
      <c r="CH207" s="221"/>
      <c r="CI207" s="221"/>
      <c r="CJ207" s="221"/>
      <c r="CK207" s="221"/>
      <c r="CL207" s="221"/>
      <c r="CM207" s="221"/>
      <c r="CN207" s="221"/>
      <c r="CO207" s="221"/>
      <c r="CP207" s="221"/>
      <c r="CQ207" s="221"/>
      <c r="CR207" s="221"/>
      <c r="CS207" s="221"/>
      <c r="CT207" s="221"/>
      <c r="CU207" s="221"/>
      <c r="CV207" s="221"/>
      <c r="CW207" s="221"/>
      <c r="CX207" s="221"/>
      <c r="CY207" s="221"/>
      <c r="CZ207" s="221"/>
      <c r="DA207" s="221"/>
      <c r="DB207" s="221"/>
      <c r="DC207" s="221"/>
      <c r="DD207" s="221"/>
      <c r="DE207" s="221"/>
      <c r="DF207" s="221"/>
      <c r="DG207" s="221"/>
      <c r="DH207" s="221"/>
      <c r="DI207" s="221"/>
      <c r="DJ207" s="221"/>
      <c r="DK207" s="221"/>
      <c r="DL207" s="221"/>
      <c r="DM207" s="221"/>
      <c r="DN207" s="221"/>
      <c r="DO207" s="221"/>
      <c r="DP207" s="221"/>
      <c r="DQ207" s="221"/>
      <c r="DR207" s="221"/>
      <c r="DS207" s="221"/>
      <c r="DT207" s="221"/>
      <c r="DU207" s="221"/>
      <c r="DV207" s="221"/>
      <c r="DW207" s="221"/>
      <c r="DX207" s="221"/>
      <c r="DY207" s="221"/>
      <c r="DZ207" s="221"/>
      <c r="EA207" s="221"/>
      <c r="EB207" s="221"/>
      <c r="EC207" s="221"/>
      <c r="ED207" s="221"/>
      <c r="EE207" s="221"/>
      <c r="EF207" s="221"/>
      <c r="EG207" s="221"/>
      <c r="EH207" s="221"/>
      <c r="EI207" s="221"/>
      <c r="EJ207" s="221"/>
      <c r="EK207" s="221"/>
      <c r="EL207" s="221"/>
      <c r="EM207" s="221"/>
      <c r="EN207" s="221"/>
      <c r="EO207" s="221"/>
      <c r="EP207" s="221"/>
      <c r="EQ207" s="221"/>
      <c r="ER207" s="221"/>
      <c r="ES207" s="221"/>
      <c r="ET207" s="221"/>
      <c r="EU207" s="221"/>
      <c r="EV207" s="221"/>
      <c r="EW207" s="221"/>
      <c r="EX207" s="221"/>
      <c r="EY207" s="221"/>
      <c r="EZ207" s="221"/>
      <c r="FA207" s="221"/>
      <c r="FB207" s="221"/>
      <c r="FC207" s="221"/>
      <c r="FD207" s="221"/>
      <c r="FE207" s="221"/>
      <c r="FF207" s="221"/>
      <c r="FG207" s="221"/>
      <c r="FH207" s="221"/>
      <c r="FI207" s="221"/>
      <c r="FJ207" s="221"/>
      <c r="FK207" s="221"/>
      <c r="FL207" s="221"/>
      <c r="FM207" s="221"/>
      <c r="FN207" s="221"/>
      <c r="FO207" s="221"/>
      <c r="FP207" s="221"/>
      <c r="FQ207" s="221"/>
      <c r="FR207" s="221"/>
      <c r="FS207" s="221"/>
      <c r="FT207" s="221"/>
      <c r="FU207" s="221"/>
      <c r="FV207" s="221"/>
      <c r="FW207" s="221"/>
      <c r="FX207" s="221"/>
      <c r="FY207" s="221"/>
      <c r="FZ207" s="221"/>
      <c r="GA207" s="221"/>
      <c r="GB207" s="221"/>
      <c r="GC207" s="221"/>
      <c r="GD207" s="221"/>
      <c r="GE207" s="221"/>
      <c r="GF207" s="221"/>
      <c r="GG207" s="221"/>
      <c r="GH207" s="221"/>
      <c r="GI207" s="221"/>
      <c r="GJ207" s="221"/>
      <c r="GK207" s="221"/>
      <c r="GL207" s="221"/>
    </row>
    <row r="208" spans="1:194" s="222" customFormat="1" x14ac:dyDescent="0.4">
      <c r="C208" s="386"/>
      <c r="D208" s="388"/>
      <c r="E208" s="386"/>
      <c r="F208" s="386"/>
      <c r="G208" s="221"/>
      <c r="H208" s="221"/>
      <c r="I208" s="221"/>
      <c r="J208" s="221"/>
      <c r="K208" s="221"/>
      <c r="L208" s="221"/>
      <c r="M208" s="221"/>
      <c r="N208" s="221"/>
      <c r="O208" s="221"/>
      <c r="P208" s="221"/>
      <c r="Q208" s="221"/>
      <c r="R208" s="221"/>
      <c r="S208" s="221"/>
      <c r="T208" s="221"/>
      <c r="U208" s="221"/>
      <c r="V208" s="221"/>
      <c r="W208" s="221"/>
      <c r="X208" s="221"/>
      <c r="Y208" s="221"/>
      <c r="Z208" s="221"/>
      <c r="AA208" s="221"/>
      <c r="AB208" s="221"/>
      <c r="AC208" s="221"/>
      <c r="AD208" s="221"/>
      <c r="AE208" s="221"/>
      <c r="AF208" s="221"/>
      <c r="AG208" s="221"/>
      <c r="AH208" s="221"/>
      <c r="AI208" s="221"/>
      <c r="AJ208" s="221"/>
      <c r="AK208" s="221"/>
      <c r="AL208" s="221"/>
      <c r="AM208" s="221"/>
      <c r="AN208" s="221"/>
      <c r="AO208" s="221"/>
      <c r="AP208" s="221"/>
      <c r="AQ208" s="221"/>
      <c r="AR208" s="221"/>
      <c r="AS208" s="221"/>
      <c r="AT208" s="221"/>
      <c r="AU208" s="221"/>
      <c r="AV208" s="221"/>
      <c r="AW208" s="221"/>
      <c r="AX208" s="221"/>
      <c r="AY208" s="221"/>
      <c r="AZ208" s="221"/>
      <c r="BA208" s="221"/>
      <c r="BB208" s="221"/>
      <c r="BC208" s="221"/>
      <c r="BD208" s="221"/>
      <c r="BE208" s="221"/>
      <c r="BF208" s="221"/>
      <c r="BG208" s="221"/>
      <c r="BH208" s="221"/>
      <c r="BI208" s="221"/>
      <c r="BJ208" s="221"/>
      <c r="BK208" s="221"/>
      <c r="BL208" s="221"/>
      <c r="BM208" s="221"/>
      <c r="BN208" s="221"/>
      <c r="BO208" s="221"/>
      <c r="BP208" s="221"/>
      <c r="BQ208" s="221"/>
      <c r="BR208" s="221"/>
      <c r="BS208" s="221"/>
      <c r="BT208" s="221"/>
      <c r="BU208" s="221"/>
      <c r="BV208" s="221"/>
      <c r="BW208" s="221"/>
      <c r="BX208" s="221"/>
      <c r="BY208" s="221"/>
      <c r="BZ208" s="221"/>
      <c r="CA208" s="221"/>
      <c r="CB208" s="221"/>
      <c r="CC208" s="221"/>
      <c r="CD208" s="221"/>
      <c r="CE208" s="221"/>
      <c r="CF208" s="221"/>
      <c r="CG208" s="221"/>
      <c r="CH208" s="221"/>
      <c r="CI208" s="221"/>
      <c r="CJ208" s="221"/>
      <c r="CK208" s="221"/>
      <c r="CL208" s="221"/>
      <c r="CM208" s="221"/>
      <c r="CN208" s="221"/>
      <c r="CO208" s="221"/>
      <c r="CP208" s="221"/>
      <c r="CQ208" s="221"/>
      <c r="CR208" s="221"/>
      <c r="CS208" s="221"/>
      <c r="CT208" s="221"/>
      <c r="CU208" s="221"/>
      <c r="CV208" s="221"/>
      <c r="CW208" s="221"/>
      <c r="CX208" s="221"/>
      <c r="CY208" s="221"/>
      <c r="CZ208" s="221"/>
      <c r="DA208" s="221"/>
      <c r="DB208" s="221"/>
      <c r="DC208" s="221"/>
      <c r="DD208" s="221"/>
      <c r="DE208" s="221"/>
      <c r="DF208" s="221"/>
      <c r="DG208" s="221"/>
      <c r="DH208" s="221"/>
      <c r="DI208" s="221"/>
      <c r="DJ208" s="221"/>
      <c r="DK208" s="221"/>
      <c r="DL208" s="221"/>
      <c r="DM208" s="221"/>
      <c r="DN208" s="221"/>
      <c r="DO208" s="221"/>
      <c r="DP208" s="221"/>
      <c r="DQ208" s="221"/>
      <c r="DR208" s="221"/>
      <c r="DS208" s="221"/>
      <c r="DT208" s="221"/>
      <c r="DU208" s="221"/>
      <c r="DV208" s="221"/>
      <c r="DW208" s="221"/>
      <c r="DX208" s="221"/>
      <c r="DY208" s="221"/>
      <c r="DZ208" s="221"/>
      <c r="EA208" s="221"/>
      <c r="EB208" s="221"/>
      <c r="EC208" s="221"/>
      <c r="ED208" s="221"/>
      <c r="EE208" s="221"/>
      <c r="EF208" s="221"/>
      <c r="EG208" s="221"/>
      <c r="EH208" s="221"/>
      <c r="EI208" s="221"/>
      <c r="EJ208" s="221"/>
      <c r="EK208" s="221"/>
      <c r="EL208" s="221"/>
      <c r="EM208" s="221"/>
      <c r="EN208" s="221"/>
      <c r="EO208" s="221"/>
      <c r="EP208" s="221"/>
      <c r="EQ208" s="221"/>
      <c r="ER208" s="221"/>
      <c r="ES208" s="221"/>
      <c r="ET208" s="221"/>
      <c r="EU208" s="221"/>
      <c r="EV208" s="221"/>
      <c r="EW208" s="221"/>
      <c r="EX208" s="221"/>
      <c r="EY208" s="221"/>
      <c r="EZ208" s="221"/>
      <c r="FA208" s="221"/>
      <c r="FB208" s="221"/>
      <c r="FC208" s="221"/>
      <c r="FD208" s="221"/>
      <c r="FE208" s="221"/>
      <c r="FF208" s="221"/>
      <c r="FG208" s="221"/>
      <c r="FH208" s="221"/>
      <c r="FI208" s="221"/>
      <c r="FJ208" s="221"/>
      <c r="FK208" s="221"/>
      <c r="FL208" s="221"/>
      <c r="FM208" s="221"/>
      <c r="FN208" s="221"/>
      <c r="FO208" s="221"/>
      <c r="FP208" s="221"/>
      <c r="FQ208" s="221"/>
      <c r="FR208" s="221"/>
      <c r="FS208" s="221"/>
      <c r="FT208" s="221"/>
      <c r="FU208" s="221"/>
      <c r="FV208" s="221"/>
      <c r="FW208" s="221"/>
      <c r="FX208" s="221"/>
      <c r="FY208" s="221"/>
      <c r="FZ208" s="221"/>
      <c r="GA208" s="221"/>
      <c r="GB208" s="221"/>
      <c r="GC208" s="221"/>
      <c r="GD208" s="221"/>
      <c r="GE208" s="221"/>
      <c r="GF208" s="221"/>
      <c r="GG208" s="221"/>
      <c r="GH208" s="221"/>
      <c r="GI208" s="221"/>
      <c r="GJ208" s="221"/>
      <c r="GK208" s="221"/>
      <c r="GL208" s="221"/>
    </row>
    <row r="209" spans="1:194" s="222" customFormat="1" x14ac:dyDescent="0.4">
      <c r="C209" s="386"/>
      <c r="D209" s="388"/>
      <c r="E209" s="386"/>
      <c r="F209" s="386"/>
      <c r="G209" s="221"/>
      <c r="H209" s="221"/>
      <c r="I209" s="221"/>
      <c r="J209" s="221"/>
      <c r="K209" s="221"/>
      <c r="L209" s="221"/>
      <c r="M209" s="221"/>
      <c r="N209" s="221"/>
      <c r="O209" s="221"/>
      <c r="P209" s="221"/>
      <c r="Q209" s="221"/>
      <c r="R209" s="221"/>
      <c r="S209" s="221"/>
      <c r="T209" s="221"/>
      <c r="U209" s="221"/>
      <c r="V209" s="221"/>
      <c r="W209" s="221"/>
      <c r="X209" s="221"/>
      <c r="Y209" s="221"/>
      <c r="Z209" s="221"/>
      <c r="AA209" s="221"/>
      <c r="AB209" s="221"/>
      <c r="AC209" s="221"/>
      <c r="AD209" s="221"/>
      <c r="AE209" s="221"/>
      <c r="AF209" s="221"/>
      <c r="AG209" s="221"/>
      <c r="AH209" s="221"/>
      <c r="AI209" s="221"/>
      <c r="AJ209" s="221"/>
      <c r="AK209" s="221"/>
      <c r="AL209" s="221"/>
      <c r="AM209" s="221"/>
      <c r="AN209" s="221"/>
      <c r="AO209" s="221"/>
      <c r="AP209" s="221"/>
      <c r="AQ209" s="221"/>
      <c r="AR209" s="221"/>
      <c r="AS209" s="221"/>
      <c r="AT209" s="221"/>
      <c r="AU209" s="221"/>
      <c r="AV209" s="221"/>
      <c r="AW209" s="221"/>
      <c r="AX209" s="221"/>
      <c r="AY209" s="221"/>
      <c r="AZ209" s="221"/>
      <c r="BA209" s="221"/>
      <c r="BB209" s="221"/>
      <c r="BC209" s="221"/>
      <c r="BD209" s="221"/>
      <c r="BE209" s="221"/>
      <c r="BF209" s="221"/>
      <c r="BG209" s="221"/>
      <c r="BH209" s="221"/>
      <c r="BI209" s="221"/>
      <c r="BJ209" s="221"/>
      <c r="BK209" s="221"/>
      <c r="BL209" s="221"/>
      <c r="BM209" s="221"/>
      <c r="BN209" s="221"/>
      <c r="BO209" s="221"/>
      <c r="BP209" s="221"/>
      <c r="BQ209" s="221"/>
      <c r="BR209" s="221"/>
      <c r="BS209" s="221"/>
      <c r="BT209" s="221"/>
      <c r="BU209" s="221"/>
      <c r="BV209" s="221"/>
      <c r="BW209" s="221"/>
      <c r="BX209" s="221"/>
      <c r="BY209" s="221"/>
      <c r="BZ209" s="221"/>
      <c r="CA209" s="221"/>
      <c r="CB209" s="221"/>
      <c r="CC209" s="221"/>
      <c r="CD209" s="221"/>
      <c r="CE209" s="221"/>
      <c r="CF209" s="221"/>
      <c r="CG209" s="221"/>
      <c r="CH209" s="221"/>
      <c r="CI209" s="221"/>
      <c r="CJ209" s="221"/>
      <c r="CK209" s="221"/>
      <c r="CL209" s="221"/>
      <c r="CM209" s="221"/>
      <c r="CN209" s="221"/>
      <c r="CO209" s="221"/>
      <c r="CP209" s="221"/>
      <c r="CQ209" s="221"/>
      <c r="CR209" s="221"/>
      <c r="CS209" s="221"/>
      <c r="CT209" s="221"/>
      <c r="CU209" s="221"/>
      <c r="CV209" s="221"/>
      <c r="CW209" s="221"/>
      <c r="CX209" s="221"/>
      <c r="CY209" s="221"/>
      <c r="CZ209" s="221"/>
      <c r="DA209" s="221"/>
      <c r="DB209" s="221"/>
      <c r="DC209" s="221"/>
      <c r="DD209" s="221"/>
      <c r="DE209" s="221"/>
      <c r="DF209" s="221"/>
      <c r="DG209" s="221"/>
      <c r="DH209" s="221"/>
      <c r="DI209" s="221"/>
      <c r="DJ209" s="221"/>
      <c r="DK209" s="221"/>
      <c r="DL209" s="221"/>
      <c r="DM209" s="221"/>
      <c r="DN209" s="221"/>
      <c r="DO209" s="221"/>
      <c r="DP209" s="221"/>
      <c r="DQ209" s="221"/>
      <c r="DR209" s="221"/>
      <c r="DS209" s="221"/>
      <c r="DT209" s="221"/>
      <c r="DU209" s="221"/>
      <c r="DV209" s="221"/>
      <c r="DW209" s="221"/>
      <c r="DX209" s="221"/>
      <c r="DY209" s="221"/>
      <c r="DZ209" s="221"/>
      <c r="EA209" s="221"/>
      <c r="EB209" s="221"/>
      <c r="EC209" s="221"/>
      <c r="ED209" s="221"/>
      <c r="EE209" s="221"/>
      <c r="EF209" s="221"/>
      <c r="EG209" s="221"/>
      <c r="EH209" s="221"/>
      <c r="EI209" s="221"/>
      <c r="EJ209" s="221"/>
      <c r="EK209" s="221"/>
      <c r="EL209" s="221"/>
      <c r="EM209" s="221"/>
      <c r="EN209" s="221"/>
      <c r="EO209" s="221"/>
      <c r="EP209" s="221"/>
      <c r="EQ209" s="221"/>
      <c r="ER209" s="221"/>
      <c r="ES209" s="221"/>
      <c r="ET209" s="221"/>
      <c r="EU209" s="221"/>
      <c r="EV209" s="221"/>
      <c r="EW209" s="221"/>
      <c r="EX209" s="221"/>
      <c r="EY209" s="221"/>
      <c r="EZ209" s="221"/>
      <c r="FA209" s="221"/>
      <c r="FB209" s="221"/>
      <c r="FC209" s="221"/>
      <c r="FD209" s="221"/>
      <c r="FE209" s="221"/>
      <c r="FF209" s="221"/>
      <c r="FG209" s="221"/>
      <c r="FH209" s="221"/>
      <c r="FI209" s="221"/>
      <c r="FJ209" s="221"/>
      <c r="FK209" s="221"/>
      <c r="FL209" s="221"/>
      <c r="FM209" s="221"/>
      <c r="FN209" s="221"/>
      <c r="FO209" s="221"/>
      <c r="FP209" s="221"/>
      <c r="FQ209" s="221"/>
      <c r="FR209" s="221"/>
      <c r="FS209" s="221"/>
      <c r="FT209" s="221"/>
      <c r="FU209" s="221"/>
      <c r="FV209" s="221"/>
      <c r="FW209" s="221"/>
      <c r="FX209" s="221"/>
      <c r="FY209" s="221"/>
      <c r="FZ209" s="221"/>
      <c r="GA209" s="221"/>
      <c r="GB209" s="221"/>
      <c r="GC209" s="221"/>
      <c r="GD209" s="221"/>
      <c r="GE209" s="221"/>
      <c r="GF209" s="221"/>
      <c r="GG209" s="221"/>
      <c r="GH209" s="221"/>
      <c r="GI209" s="221"/>
      <c r="GJ209" s="221"/>
      <c r="GK209" s="221"/>
      <c r="GL209" s="221"/>
    </row>
    <row r="210" spans="1:194" s="222" customFormat="1" x14ac:dyDescent="0.4">
      <c r="C210" s="386"/>
      <c r="D210" s="388"/>
      <c r="E210" s="386"/>
      <c r="F210" s="224"/>
      <c r="G210" s="221"/>
      <c r="H210" s="221"/>
      <c r="I210" s="221"/>
      <c r="J210" s="221"/>
      <c r="K210" s="221"/>
      <c r="L210" s="221"/>
      <c r="M210" s="221"/>
      <c r="N210" s="221"/>
      <c r="O210" s="221"/>
      <c r="P210" s="221"/>
      <c r="Q210" s="221"/>
      <c r="R210" s="221"/>
      <c r="S210" s="221"/>
      <c r="T210" s="221"/>
      <c r="U210" s="221"/>
      <c r="V210" s="221"/>
      <c r="W210" s="221"/>
      <c r="X210" s="221"/>
      <c r="Y210" s="221"/>
      <c r="Z210" s="221"/>
      <c r="AA210" s="221"/>
      <c r="AB210" s="221"/>
      <c r="AC210" s="221"/>
      <c r="AD210" s="221"/>
      <c r="AE210" s="221"/>
      <c r="AF210" s="221"/>
      <c r="AG210" s="221"/>
      <c r="AH210" s="221"/>
      <c r="AI210" s="221"/>
      <c r="AJ210" s="221"/>
      <c r="AK210" s="221"/>
      <c r="AL210" s="221"/>
      <c r="AM210" s="221"/>
      <c r="AN210" s="221"/>
      <c r="AO210" s="221"/>
      <c r="AP210" s="221"/>
      <c r="AQ210" s="221"/>
      <c r="AR210" s="221"/>
      <c r="AS210" s="221"/>
      <c r="AT210" s="221"/>
      <c r="AU210" s="221"/>
      <c r="AV210" s="221"/>
      <c r="AW210" s="221"/>
      <c r="AX210" s="221"/>
      <c r="AY210" s="221"/>
      <c r="AZ210" s="221"/>
      <c r="BA210" s="221"/>
      <c r="BB210" s="221"/>
      <c r="BC210" s="221"/>
      <c r="BD210" s="221"/>
      <c r="BE210" s="221"/>
      <c r="BF210" s="221"/>
      <c r="BG210" s="221"/>
      <c r="BH210" s="221"/>
      <c r="BI210" s="221"/>
      <c r="BJ210" s="221"/>
      <c r="BK210" s="221"/>
      <c r="BL210" s="221"/>
      <c r="BM210" s="221"/>
      <c r="BN210" s="221"/>
      <c r="BO210" s="221"/>
      <c r="BP210" s="221"/>
      <c r="BQ210" s="221"/>
      <c r="BR210" s="221"/>
      <c r="BS210" s="221"/>
      <c r="BT210" s="221"/>
      <c r="BU210" s="221"/>
      <c r="BV210" s="221"/>
      <c r="BW210" s="221"/>
      <c r="BX210" s="221"/>
      <c r="BY210" s="221"/>
      <c r="BZ210" s="221"/>
      <c r="CA210" s="221"/>
      <c r="CB210" s="221"/>
      <c r="CC210" s="221"/>
      <c r="CD210" s="221"/>
      <c r="CE210" s="221"/>
      <c r="CF210" s="221"/>
      <c r="CG210" s="221"/>
      <c r="CH210" s="221"/>
      <c r="CI210" s="221"/>
      <c r="CJ210" s="221"/>
      <c r="CK210" s="221"/>
      <c r="CL210" s="221"/>
      <c r="CM210" s="221"/>
      <c r="CN210" s="221"/>
      <c r="CO210" s="221"/>
      <c r="CP210" s="221"/>
      <c r="CQ210" s="221"/>
      <c r="CR210" s="221"/>
      <c r="CS210" s="221"/>
      <c r="CT210" s="221"/>
      <c r="CU210" s="221"/>
      <c r="CV210" s="221"/>
      <c r="CW210" s="221"/>
      <c r="CX210" s="221"/>
      <c r="CY210" s="221"/>
      <c r="CZ210" s="221"/>
      <c r="DA210" s="221"/>
      <c r="DB210" s="221"/>
      <c r="DC210" s="221"/>
      <c r="DD210" s="221"/>
      <c r="DE210" s="221"/>
      <c r="DF210" s="221"/>
      <c r="DG210" s="221"/>
      <c r="DH210" s="221"/>
      <c r="DI210" s="221"/>
      <c r="DJ210" s="221"/>
      <c r="DK210" s="221"/>
      <c r="DL210" s="221"/>
      <c r="DM210" s="221"/>
      <c r="DN210" s="221"/>
      <c r="DO210" s="221"/>
      <c r="DP210" s="221"/>
      <c r="DQ210" s="221"/>
      <c r="DR210" s="221"/>
      <c r="DS210" s="221"/>
      <c r="DT210" s="221"/>
      <c r="DU210" s="221"/>
      <c r="DV210" s="221"/>
      <c r="DW210" s="221"/>
      <c r="DX210" s="221"/>
      <c r="DY210" s="221"/>
      <c r="DZ210" s="221"/>
      <c r="EA210" s="221"/>
      <c r="EB210" s="221"/>
      <c r="EC210" s="221"/>
      <c r="ED210" s="221"/>
      <c r="EE210" s="221"/>
      <c r="EF210" s="221"/>
      <c r="EG210" s="221"/>
      <c r="EH210" s="221"/>
      <c r="EI210" s="221"/>
      <c r="EJ210" s="221"/>
      <c r="EK210" s="221"/>
      <c r="EL210" s="221"/>
      <c r="EM210" s="221"/>
      <c r="EN210" s="221"/>
      <c r="EO210" s="221"/>
      <c r="EP210" s="221"/>
      <c r="EQ210" s="221"/>
      <c r="ER210" s="221"/>
      <c r="ES210" s="221"/>
      <c r="ET210" s="221"/>
      <c r="EU210" s="221"/>
      <c r="EV210" s="221"/>
      <c r="EW210" s="221"/>
      <c r="EX210" s="221"/>
      <c r="EY210" s="221"/>
      <c r="EZ210" s="221"/>
      <c r="FA210" s="221"/>
      <c r="FB210" s="221"/>
      <c r="FC210" s="221"/>
      <c r="FD210" s="221"/>
      <c r="FE210" s="221"/>
      <c r="FF210" s="221"/>
      <c r="FG210" s="221"/>
      <c r="FH210" s="221"/>
      <c r="FI210" s="221"/>
      <c r="FJ210" s="221"/>
      <c r="FK210" s="221"/>
      <c r="FL210" s="221"/>
      <c r="FM210" s="221"/>
      <c r="FN210" s="221"/>
      <c r="FO210" s="221"/>
      <c r="FP210" s="221"/>
      <c r="FQ210" s="221"/>
      <c r="FR210" s="221"/>
      <c r="FS210" s="221"/>
      <c r="FT210" s="221"/>
      <c r="FU210" s="221"/>
      <c r="FV210" s="221"/>
      <c r="FW210" s="221"/>
      <c r="FX210" s="221"/>
      <c r="FY210" s="221"/>
      <c r="FZ210" s="221"/>
      <c r="GA210" s="221"/>
      <c r="GB210" s="221"/>
      <c r="GC210" s="221"/>
      <c r="GD210" s="221"/>
      <c r="GE210" s="221"/>
      <c r="GF210" s="221"/>
      <c r="GG210" s="221"/>
      <c r="GH210" s="221"/>
      <c r="GI210" s="221"/>
      <c r="GJ210" s="221"/>
      <c r="GK210" s="221"/>
      <c r="GL210" s="221"/>
    </row>
    <row r="211" spans="1:194" s="222" customFormat="1" x14ac:dyDescent="0.4">
      <c r="C211" s="399"/>
      <c r="D211" s="400"/>
      <c r="E211" s="401"/>
      <c r="F211" s="401"/>
      <c r="G211" s="373"/>
      <c r="H211" s="373"/>
      <c r="I211" s="373"/>
      <c r="J211" s="373"/>
      <c r="K211" s="373"/>
      <c r="L211" s="373"/>
      <c r="M211" s="373"/>
      <c r="N211" s="373"/>
      <c r="O211" s="221"/>
      <c r="P211" s="221"/>
      <c r="Q211" s="221"/>
      <c r="R211" s="221"/>
      <c r="S211" s="221"/>
      <c r="T211" s="221"/>
      <c r="U211" s="221"/>
      <c r="V211" s="221"/>
      <c r="W211" s="221"/>
      <c r="X211" s="221"/>
      <c r="Y211" s="221"/>
      <c r="Z211" s="221"/>
      <c r="AA211" s="221"/>
      <c r="AB211" s="221"/>
      <c r="AC211" s="221"/>
      <c r="AD211" s="221"/>
      <c r="AE211" s="221"/>
      <c r="AF211" s="221"/>
      <c r="AG211" s="221"/>
      <c r="AH211" s="221"/>
      <c r="AI211" s="221"/>
      <c r="AJ211" s="221"/>
      <c r="AK211" s="221"/>
      <c r="AL211" s="221"/>
      <c r="AM211" s="221"/>
      <c r="AN211" s="221"/>
      <c r="AO211" s="221"/>
      <c r="AP211" s="221"/>
      <c r="AQ211" s="221"/>
      <c r="AR211" s="221"/>
      <c r="AS211" s="221"/>
      <c r="AT211" s="221"/>
      <c r="AU211" s="221"/>
      <c r="AV211" s="221"/>
      <c r="AW211" s="221"/>
      <c r="AX211" s="221"/>
      <c r="AY211" s="221"/>
      <c r="AZ211" s="221"/>
      <c r="BA211" s="221"/>
      <c r="BB211" s="221"/>
      <c r="BC211" s="221"/>
      <c r="BD211" s="221"/>
      <c r="BE211" s="221"/>
      <c r="BF211" s="221"/>
      <c r="BG211" s="221"/>
      <c r="BH211" s="221"/>
      <c r="BI211" s="221"/>
      <c r="BJ211" s="221"/>
      <c r="BK211" s="221"/>
      <c r="BL211" s="221"/>
      <c r="BM211" s="221"/>
      <c r="BN211" s="221"/>
      <c r="BO211" s="221"/>
      <c r="BP211" s="221"/>
      <c r="BQ211" s="221"/>
      <c r="BR211" s="221"/>
      <c r="BS211" s="221"/>
      <c r="BT211" s="221"/>
      <c r="BU211" s="221"/>
      <c r="BV211" s="221"/>
      <c r="BW211" s="221"/>
      <c r="BX211" s="221"/>
      <c r="BY211" s="221"/>
      <c r="BZ211" s="221"/>
      <c r="CA211" s="221"/>
      <c r="CB211" s="221"/>
      <c r="CC211" s="221"/>
      <c r="CD211" s="221"/>
      <c r="CE211" s="221"/>
      <c r="CF211" s="221"/>
      <c r="CG211" s="221"/>
      <c r="CH211" s="221"/>
      <c r="CI211" s="221"/>
      <c r="CJ211" s="221"/>
      <c r="CK211" s="221"/>
      <c r="CL211" s="221"/>
      <c r="CM211" s="221"/>
      <c r="CN211" s="221"/>
      <c r="CO211" s="221"/>
      <c r="CP211" s="221"/>
      <c r="CQ211" s="221"/>
      <c r="CR211" s="221"/>
      <c r="CS211" s="221"/>
      <c r="CT211" s="221"/>
      <c r="CU211" s="221"/>
      <c r="CV211" s="221"/>
      <c r="CW211" s="221"/>
      <c r="CX211" s="221"/>
      <c r="CY211" s="221"/>
      <c r="CZ211" s="221"/>
      <c r="DA211" s="221"/>
      <c r="DB211" s="221"/>
      <c r="DC211" s="221"/>
      <c r="DD211" s="221"/>
      <c r="DE211" s="221"/>
      <c r="DF211" s="221"/>
      <c r="DG211" s="221"/>
      <c r="DH211" s="221"/>
      <c r="DI211" s="221"/>
      <c r="DJ211" s="221"/>
      <c r="DK211" s="221"/>
      <c r="DL211" s="221"/>
      <c r="DM211" s="221"/>
      <c r="DN211" s="221"/>
      <c r="DO211" s="221"/>
      <c r="DP211" s="221"/>
      <c r="DQ211" s="221"/>
      <c r="DR211" s="221"/>
      <c r="DS211" s="221"/>
      <c r="DT211" s="221"/>
      <c r="DU211" s="221"/>
      <c r="DV211" s="221"/>
      <c r="DW211" s="221"/>
      <c r="DX211" s="221"/>
      <c r="DY211" s="221"/>
      <c r="DZ211" s="221"/>
      <c r="EA211" s="221"/>
      <c r="EB211" s="221"/>
      <c r="EC211" s="221"/>
      <c r="ED211" s="221"/>
      <c r="EE211" s="221"/>
      <c r="EF211" s="221"/>
      <c r="EG211" s="221"/>
      <c r="EH211" s="221"/>
      <c r="EI211" s="221"/>
      <c r="EJ211" s="221"/>
      <c r="EK211" s="221"/>
      <c r="EL211" s="221"/>
      <c r="EM211" s="221"/>
      <c r="EN211" s="221"/>
      <c r="EO211" s="221"/>
      <c r="EP211" s="221"/>
      <c r="EQ211" s="221"/>
      <c r="ER211" s="221"/>
      <c r="ES211" s="221"/>
      <c r="ET211" s="221"/>
      <c r="EU211" s="221"/>
      <c r="EV211" s="221"/>
      <c r="EW211" s="221"/>
      <c r="EX211" s="221"/>
      <c r="EY211" s="221"/>
      <c r="EZ211" s="221"/>
      <c r="FA211" s="221"/>
      <c r="FB211" s="221"/>
      <c r="FC211" s="221"/>
      <c r="FD211" s="221"/>
      <c r="FE211" s="221"/>
      <c r="FF211" s="221"/>
      <c r="FG211" s="221"/>
      <c r="FH211" s="221"/>
      <c r="FI211" s="221"/>
      <c r="FJ211" s="221"/>
      <c r="FK211" s="221"/>
      <c r="FL211" s="221"/>
      <c r="FM211" s="221"/>
      <c r="FN211" s="221"/>
      <c r="FO211" s="221"/>
      <c r="FP211" s="221"/>
      <c r="FQ211" s="221"/>
      <c r="FR211" s="221"/>
      <c r="FS211" s="221"/>
      <c r="FT211" s="221"/>
      <c r="FU211" s="221"/>
      <c r="FV211" s="221"/>
      <c r="FW211" s="221"/>
      <c r="FX211" s="221"/>
      <c r="FY211" s="221"/>
      <c r="FZ211" s="221"/>
      <c r="GA211" s="221"/>
      <c r="GB211" s="221"/>
      <c r="GC211" s="221"/>
      <c r="GD211" s="221"/>
      <c r="GE211" s="221"/>
      <c r="GF211" s="221"/>
      <c r="GG211" s="221"/>
      <c r="GH211" s="221"/>
      <c r="GI211" s="221"/>
      <c r="GJ211" s="221"/>
      <c r="GK211" s="221"/>
      <c r="GL211" s="221"/>
    </row>
    <row r="212" spans="1:194" s="222" customFormat="1" x14ac:dyDescent="0.4">
      <c r="C212" s="382"/>
      <c r="D212" s="400"/>
      <c r="E212" s="401"/>
      <c r="F212" s="401"/>
      <c r="G212" s="373"/>
      <c r="H212" s="373"/>
      <c r="I212" s="373"/>
      <c r="J212" s="373"/>
      <c r="K212" s="373"/>
      <c r="L212" s="373"/>
      <c r="M212" s="373"/>
      <c r="N212" s="373"/>
      <c r="O212" s="221"/>
      <c r="P212" s="221"/>
      <c r="Q212" s="221"/>
      <c r="R212" s="221"/>
      <c r="S212" s="221"/>
      <c r="T212" s="221"/>
      <c r="U212" s="221"/>
      <c r="V212" s="221"/>
      <c r="W212" s="221"/>
      <c r="X212" s="221"/>
      <c r="Y212" s="221"/>
      <c r="Z212" s="221"/>
      <c r="AA212" s="221"/>
      <c r="AB212" s="221"/>
      <c r="AC212" s="221"/>
      <c r="AD212" s="221"/>
      <c r="AE212" s="221"/>
      <c r="AF212" s="221"/>
      <c r="AG212" s="221"/>
      <c r="AH212" s="221"/>
      <c r="AI212" s="221"/>
      <c r="AJ212" s="221"/>
      <c r="AK212" s="221"/>
      <c r="AL212" s="221"/>
      <c r="AM212" s="221"/>
      <c r="AN212" s="221"/>
      <c r="AO212" s="221"/>
      <c r="AP212" s="221"/>
      <c r="AQ212" s="221"/>
      <c r="AR212" s="221"/>
      <c r="AS212" s="221"/>
      <c r="AT212" s="221"/>
      <c r="AU212" s="221"/>
      <c r="AV212" s="221"/>
      <c r="AW212" s="221"/>
      <c r="AX212" s="221"/>
      <c r="AY212" s="221"/>
      <c r="AZ212" s="221"/>
      <c r="BA212" s="221"/>
      <c r="BB212" s="221"/>
      <c r="BC212" s="221"/>
      <c r="BD212" s="221"/>
      <c r="BE212" s="221"/>
      <c r="BF212" s="221"/>
      <c r="BG212" s="221"/>
      <c r="BH212" s="221"/>
      <c r="BI212" s="221"/>
      <c r="BJ212" s="221"/>
      <c r="BK212" s="221"/>
      <c r="BL212" s="221"/>
      <c r="BM212" s="221"/>
      <c r="BN212" s="221"/>
      <c r="BO212" s="221"/>
      <c r="BP212" s="221"/>
      <c r="BQ212" s="221"/>
      <c r="BR212" s="221"/>
      <c r="BS212" s="221"/>
      <c r="BT212" s="221"/>
      <c r="BU212" s="221"/>
      <c r="BV212" s="221"/>
      <c r="BW212" s="221"/>
      <c r="BX212" s="221"/>
      <c r="BY212" s="221"/>
      <c r="BZ212" s="221"/>
      <c r="CA212" s="221"/>
      <c r="CB212" s="221"/>
      <c r="CC212" s="221"/>
      <c r="CD212" s="221"/>
      <c r="CE212" s="221"/>
      <c r="CF212" s="221"/>
      <c r="CG212" s="221"/>
      <c r="CH212" s="221"/>
      <c r="CI212" s="221"/>
      <c r="CJ212" s="221"/>
      <c r="CK212" s="221"/>
      <c r="CL212" s="221"/>
      <c r="CM212" s="221"/>
      <c r="CN212" s="221"/>
      <c r="CO212" s="221"/>
      <c r="CP212" s="221"/>
      <c r="CQ212" s="221"/>
      <c r="CR212" s="221"/>
      <c r="CS212" s="221"/>
      <c r="CT212" s="221"/>
      <c r="CU212" s="221"/>
      <c r="CV212" s="221"/>
      <c r="CW212" s="221"/>
      <c r="CX212" s="221"/>
      <c r="CY212" s="221"/>
      <c r="CZ212" s="221"/>
      <c r="DA212" s="221"/>
      <c r="DB212" s="221"/>
      <c r="DC212" s="221"/>
      <c r="DD212" s="221"/>
      <c r="DE212" s="221"/>
      <c r="DF212" s="221"/>
      <c r="DG212" s="221"/>
      <c r="DH212" s="221"/>
      <c r="DI212" s="221"/>
      <c r="DJ212" s="221"/>
      <c r="DK212" s="221"/>
      <c r="DL212" s="221"/>
      <c r="DM212" s="221"/>
      <c r="DN212" s="221"/>
      <c r="DO212" s="221"/>
      <c r="DP212" s="221"/>
      <c r="DQ212" s="221"/>
      <c r="DR212" s="221"/>
      <c r="DS212" s="221"/>
      <c r="DT212" s="221"/>
      <c r="DU212" s="221"/>
      <c r="DV212" s="221"/>
      <c r="DW212" s="221"/>
      <c r="DX212" s="221"/>
      <c r="DY212" s="221"/>
      <c r="DZ212" s="221"/>
      <c r="EA212" s="221"/>
      <c r="EB212" s="221"/>
      <c r="EC212" s="221"/>
      <c r="ED212" s="221"/>
      <c r="EE212" s="221"/>
      <c r="EF212" s="221"/>
      <c r="EG212" s="221"/>
      <c r="EH212" s="221"/>
      <c r="EI212" s="221"/>
      <c r="EJ212" s="221"/>
      <c r="EK212" s="221"/>
      <c r="EL212" s="221"/>
      <c r="EM212" s="221"/>
      <c r="EN212" s="221"/>
      <c r="EO212" s="221"/>
      <c r="EP212" s="221"/>
      <c r="EQ212" s="221"/>
      <c r="ER212" s="221"/>
      <c r="ES212" s="221"/>
      <c r="ET212" s="221"/>
      <c r="EU212" s="221"/>
      <c r="EV212" s="221"/>
      <c r="EW212" s="221"/>
      <c r="EX212" s="221"/>
      <c r="EY212" s="221"/>
      <c r="EZ212" s="221"/>
      <c r="FA212" s="221"/>
      <c r="FB212" s="221"/>
      <c r="FC212" s="221"/>
      <c r="FD212" s="221"/>
      <c r="FE212" s="221"/>
      <c r="FF212" s="221"/>
      <c r="FG212" s="221"/>
      <c r="FH212" s="221"/>
      <c r="FI212" s="221"/>
      <c r="FJ212" s="221"/>
      <c r="FK212" s="221"/>
      <c r="FL212" s="221"/>
      <c r="FM212" s="221"/>
      <c r="FN212" s="221"/>
      <c r="FO212" s="221"/>
      <c r="FP212" s="221"/>
      <c r="FQ212" s="221"/>
      <c r="FR212" s="221"/>
      <c r="FS212" s="221"/>
      <c r="FT212" s="221"/>
      <c r="FU212" s="221"/>
      <c r="FV212" s="221"/>
      <c r="FW212" s="221"/>
      <c r="FX212" s="221"/>
      <c r="FY212" s="221"/>
      <c r="FZ212" s="221"/>
      <c r="GA212" s="221"/>
      <c r="GB212" s="221"/>
      <c r="GC212" s="221"/>
      <c r="GD212" s="221"/>
      <c r="GE212" s="221"/>
      <c r="GF212" s="221"/>
      <c r="GG212" s="221"/>
      <c r="GH212" s="221"/>
      <c r="GI212" s="221"/>
      <c r="GJ212" s="221"/>
      <c r="GK212" s="221"/>
      <c r="GL212" s="221"/>
    </row>
    <row r="213" spans="1:194" s="222" customFormat="1" x14ac:dyDescent="0.4">
      <c r="C213" s="401"/>
      <c r="D213" s="402"/>
      <c r="E213" s="401"/>
      <c r="F213" s="373"/>
      <c r="G213" s="373"/>
      <c r="H213" s="373"/>
      <c r="I213" s="373"/>
      <c r="J213" s="373"/>
      <c r="K213" s="373"/>
      <c r="L213" s="373"/>
      <c r="M213" s="373"/>
      <c r="N213" s="373"/>
      <c r="O213" s="221"/>
      <c r="P213" s="221"/>
      <c r="Q213" s="221"/>
      <c r="R213" s="221"/>
      <c r="S213" s="221"/>
      <c r="T213" s="221"/>
      <c r="U213" s="221"/>
      <c r="V213" s="221"/>
      <c r="W213" s="221"/>
      <c r="X213" s="221"/>
      <c r="Y213" s="221"/>
      <c r="Z213" s="221"/>
      <c r="AA213" s="221"/>
      <c r="AB213" s="221"/>
      <c r="AC213" s="221"/>
      <c r="AD213" s="221"/>
      <c r="AE213" s="221"/>
      <c r="AF213" s="221"/>
      <c r="AG213" s="221"/>
      <c r="AH213" s="221"/>
      <c r="AI213" s="221"/>
      <c r="AJ213" s="221"/>
      <c r="AK213" s="221"/>
      <c r="AL213" s="221"/>
      <c r="AM213" s="221"/>
      <c r="AN213" s="221"/>
      <c r="AO213" s="221"/>
      <c r="AP213" s="221"/>
      <c r="AQ213" s="221"/>
      <c r="AR213" s="221"/>
      <c r="AS213" s="221"/>
      <c r="AT213" s="221"/>
      <c r="AU213" s="221"/>
      <c r="AV213" s="221"/>
      <c r="AW213" s="221"/>
      <c r="AX213" s="221"/>
      <c r="AY213" s="221"/>
      <c r="AZ213" s="221"/>
      <c r="BA213" s="221"/>
      <c r="BB213" s="221"/>
      <c r="BC213" s="221"/>
      <c r="BD213" s="221"/>
      <c r="BE213" s="221"/>
      <c r="BF213" s="221"/>
      <c r="BG213" s="221"/>
      <c r="BH213" s="221"/>
      <c r="BI213" s="221"/>
      <c r="BJ213" s="221"/>
      <c r="BK213" s="221"/>
      <c r="BL213" s="221"/>
      <c r="BM213" s="221"/>
      <c r="BN213" s="221"/>
      <c r="BO213" s="221"/>
      <c r="BP213" s="221"/>
      <c r="BQ213" s="221"/>
      <c r="BR213" s="221"/>
      <c r="BS213" s="221"/>
      <c r="BT213" s="221"/>
      <c r="BU213" s="221"/>
      <c r="BV213" s="221"/>
      <c r="BW213" s="221"/>
      <c r="BX213" s="221"/>
      <c r="BY213" s="221"/>
      <c r="BZ213" s="221"/>
      <c r="CA213" s="221"/>
      <c r="CB213" s="221"/>
      <c r="CC213" s="221"/>
      <c r="CD213" s="221"/>
      <c r="CE213" s="221"/>
      <c r="CF213" s="221"/>
      <c r="CG213" s="221"/>
      <c r="CH213" s="221"/>
      <c r="CI213" s="221"/>
      <c r="CJ213" s="221"/>
      <c r="CK213" s="221"/>
      <c r="CL213" s="221"/>
      <c r="CM213" s="221"/>
      <c r="CN213" s="221"/>
      <c r="CO213" s="221"/>
      <c r="CP213" s="221"/>
      <c r="CQ213" s="221"/>
      <c r="CR213" s="221"/>
      <c r="CS213" s="221"/>
      <c r="CT213" s="221"/>
      <c r="CU213" s="221"/>
      <c r="CV213" s="221"/>
      <c r="CW213" s="221"/>
      <c r="CX213" s="221"/>
      <c r="CY213" s="221"/>
      <c r="CZ213" s="221"/>
      <c r="DA213" s="221"/>
      <c r="DB213" s="221"/>
      <c r="DC213" s="221"/>
      <c r="DD213" s="221"/>
      <c r="DE213" s="221"/>
      <c r="DF213" s="221"/>
      <c r="DG213" s="221"/>
      <c r="DH213" s="221"/>
      <c r="DI213" s="221"/>
      <c r="DJ213" s="221"/>
      <c r="DK213" s="221"/>
      <c r="DL213" s="221"/>
      <c r="DM213" s="221"/>
      <c r="DN213" s="221"/>
      <c r="DO213" s="221"/>
      <c r="DP213" s="221"/>
      <c r="DQ213" s="221"/>
      <c r="DR213" s="221"/>
      <c r="DS213" s="221"/>
      <c r="DT213" s="221"/>
      <c r="DU213" s="221"/>
      <c r="DV213" s="221"/>
      <c r="DW213" s="221"/>
      <c r="DX213" s="221"/>
      <c r="DY213" s="221"/>
      <c r="DZ213" s="221"/>
      <c r="EA213" s="221"/>
      <c r="EB213" s="221"/>
      <c r="EC213" s="221"/>
      <c r="ED213" s="221"/>
      <c r="EE213" s="221"/>
      <c r="EF213" s="221"/>
      <c r="EG213" s="221"/>
      <c r="EH213" s="221"/>
      <c r="EI213" s="221"/>
      <c r="EJ213" s="221"/>
      <c r="EK213" s="221"/>
      <c r="EL213" s="221"/>
      <c r="EM213" s="221"/>
      <c r="EN213" s="221"/>
      <c r="EO213" s="221"/>
      <c r="EP213" s="221"/>
      <c r="EQ213" s="221"/>
      <c r="ER213" s="221"/>
      <c r="ES213" s="221"/>
      <c r="ET213" s="221"/>
      <c r="EU213" s="221"/>
      <c r="EV213" s="221"/>
      <c r="EW213" s="221"/>
      <c r="EX213" s="221"/>
      <c r="EY213" s="221"/>
      <c r="EZ213" s="221"/>
      <c r="FA213" s="221"/>
      <c r="FB213" s="221"/>
      <c r="FC213" s="221"/>
      <c r="FD213" s="221"/>
      <c r="FE213" s="221"/>
      <c r="FF213" s="221"/>
      <c r="FG213" s="221"/>
      <c r="FH213" s="221"/>
      <c r="FI213" s="221"/>
      <c r="FJ213" s="221"/>
      <c r="FK213" s="221"/>
      <c r="FL213" s="221"/>
      <c r="FM213" s="221"/>
      <c r="FN213" s="221"/>
      <c r="FO213" s="221"/>
      <c r="FP213" s="221"/>
      <c r="FQ213" s="221"/>
      <c r="FR213" s="221"/>
      <c r="FS213" s="221"/>
      <c r="FT213" s="221"/>
      <c r="FU213" s="221"/>
      <c r="FV213" s="221"/>
      <c r="FW213" s="221"/>
      <c r="FX213" s="221"/>
      <c r="FY213" s="221"/>
      <c r="FZ213" s="221"/>
      <c r="GA213" s="221"/>
      <c r="GB213" s="221"/>
      <c r="GC213" s="221"/>
      <c r="GD213" s="221"/>
      <c r="GE213" s="221"/>
      <c r="GF213" s="221"/>
      <c r="GG213" s="221"/>
      <c r="GH213" s="221"/>
      <c r="GI213" s="221"/>
      <c r="GJ213" s="221"/>
      <c r="GK213" s="221"/>
      <c r="GL213" s="221"/>
    </row>
    <row r="214" spans="1:194" s="222" customFormat="1" x14ac:dyDescent="0.4">
      <c r="A214" s="384" t="s">
        <v>782</v>
      </c>
      <c r="B214" s="503"/>
      <c r="C214" s="401"/>
      <c r="D214" s="402"/>
      <c r="E214" s="401"/>
      <c r="F214" s="373"/>
      <c r="G214" s="373"/>
      <c r="H214" s="373"/>
      <c r="I214" s="373"/>
      <c r="J214" s="373"/>
      <c r="K214" s="373"/>
      <c r="L214" s="373"/>
      <c r="M214" s="373"/>
      <c r="N214" s="373"/>
      <c r="O214" s="221"/>
      <c r="P214" s="221"/>
      <c r="Q214" s="221"/>
      <c r="R214" s="221"/>
      <c r="S214" s="221"/>
      <c r="T214" s="221"/>
      <c r="U214" s="221"/>
      <c r="V214" s="221"/>
      <c r="W214" s="221"/>
      <c r="X214" s="221"/>
      <c r="Y214" s="221"/>
      <c r="Z214" s="221"/>
      <c r="AA214" s="221"/>
      <c r="AB214" s="221"/>
      <c r="AC214" s="221"/>
      <c r="AD214" s="221"/>
      <c r="AE214" s="221"/>
      <c r="AF214" s="221"/>
      <c r="AG214" s="221"/>
      <c r="AH214" s="221"/>
      <c r="AI214" s="221"/>
      <c r="AJ214" s="221"/>
      <c r="AK214" s="221"/>
      <c r="AL214" s="221"/>
      <c r="AM214" s="221"/>
      <c r="AN214" s="221"/>
      <c r="AO214" s="221"/>
      <c r="AP214" s="221"/>
      <c r="AQ214" s="221"/>
      <c r="AR214" s="221"/>
      <c r="AS214" s="221"/>
      <c r="AT214" s="221"/>
      <c r="AU214" s="221"/>
      <c r="AV214" s="221"/>
      <c r="AW214" s="221"/>
      <c r="AX214" s="221"/>
      <c r="AY214" s="221"/>
      <c r="AZ214" s="221"/>
      <c r="BA214" s="221"/>
      <c r="BB214" s="221"/>
      <c r="BC214" s="221"/>
      <c r="BD214" s="221"/>
      <c r="BE214" s="221"/>
      <c r="BF214" s="221"/>
      <c r="BG214" s="221"/>
      <c r="BH214" s="221"/>
      <c r="BI214" s="221"/>
      <c r="BJ214" s="221"/>
      <c r="BK214" s="221"/>
      <c r="BL214" s="221"/>
      <c r="BM214" s="221"/>
      <c r="BN214" s="221"/>
      <c r="BO214" s="221"/>
      <c r="BP214" s="221"/>
      <c r="BQ214" s="221"/>
      <c r="BR214" s="221"/>
      <c r="BS214" s="221"/>
      <c r="BT214" s="221"/>
      <c r="BU214" s="221"/>
      <c r="BV214" s="221"/>
      <c r="BW214" s="221"/>
      <c r="BX214" s="221"/>
      <c r="BY214" s="221"/>
      <c r="BZ214" s="221"/>
      <c r="CA214" s="221"/>
      <c r="CB214" s="221"/>
      <c r="CC214" s="221"/>
      <c r="CD214" s="221"/>
      <c r="CE214" s="221"/>
      <c r="CF214" s="221"/>
      <c r="CG214" s="221"/>
      <c r="CH214" s="221"/>
      <c r="CI214" s="221"/>
      <c r="CJ214" s="221"/>
      <c r="CK214" s="221"/>
      <c r="CL214" s="221"/>
      <c r="CM214" s="221"/>
      <c r="CN214" s="221"/>
      <c r="CO214" s="221"/>
      <c r="CP214" s="221"/>
      <c r="CQ214" s="221"/>
      <c r="CR214" s="221"/>
      <c r="CS214" s="221"/>
      <c r="CT214" s="221"/>
      <c r="CU214" s="221"/>
      <c r="CV214" s="221"/>
      <c r="CW214" s="221"/>
      <c r="CX214" s="221"/>
      <c r="CY214" s="221"/>
      <c r="CZ214" s="221"/>
      <c r="DA214" s="221"/>
      <c r="DB214" s="221"/>
      <c r="DC214" s="221"/>
      <c r="DD214" s="221"/>
      <c r="DE214" s="221"/>
      <c r="DF214" s="221"/>
      <c r="DG214" s="221"/>
      <c r="DH214" s="221"/>
      <c r="DI214" s="221"/>
      <c r="DJ214" s="221"/>
      <c r="DK214" s="221"/>
      <c r="DL214" s="221"/>
      <c r="DM214" s="221"/>
      <c r="DN214" s="221"/>
      <c r="DO214" s="221"/>
      <c r="DP214" s="221"/>
      <c r="DQ214" s="221"/>
      <c r="DR214" s="221"/>
      <c r="DS214" s="221"/>
      <c r="DT214" s="221"/>
      <c r="DU214" s="221"/>
      <c r="DV214" s="221"/>
      <c r="DW214" s="221"/>
      <c r="DX214" s="221"/>
      <c r="DY214" s="221"/>
      <c r="DZ214" s="221"/>
      <c r="EA214" s="221"/>
      <c r="EB214" s="221"/>
      <c r="EC214" s="221"/>
      <c r="ED214" s="221"/>
      <c r="EE214" s="221"/>
      <c r="EF214" s="221"/>
      <c r="EG214" s="221"/>
      <c r="EH214" s="221"/>
      <c r="EI214" s="221"/>
      <c r="EJ214" s="221"/>
      <c r="EK214" s="221"/>
      <c r="EL214" s="221"/>
      <c r="EM214" s="221"/>
      <c r="EN214" s="221"/>
      <c r="EO214" s="221"/>
      <c r="EP214" s="221"/>
      <c r="EQ214" s="221"/>
      <c r="ER214" s="221"/>
      <c r="ES214" s="221"/>
      <c r="ET214" s="221"/>
      <c r="EU214" s="221"/>
      <c r="EV214" s="221"/>
      <c r="EW214" s="221"/>
      <c r="EX214" s="221"/>
      <c r="EY214" s="221"/>
      <c r="EZ214" s="221"/>
      <c r="FA214" s="221"/>
      <c r="FB214" s="221"/>
      <c r="FC214" s="221"/>
      <c r="FD214" s="221"/>
      <c r="FE214" s="221"/>
      <c r="FF214" s="221"/>
      <c r="FG214" s="221"/>
      <c r="FH214" s="221"/>
      <c r="FI214" s="221"/>
      <c r="FJ214" s="221"/>
      <c r="FK214" s="221"/>
      <c r="FL214" s="221"/>
      <c r="FM214" s="221"/>
      <c r="FN214" s="221"/>
      <c r="FO214" s="221"/>
      <c r="FP214" s="221"/>
      <c r="FQ214" s="221"/>
      <c r="FR214" s="221"/>
      <c r="FS214" s="221"/>
      <c r="FT214" s="221"/>
      <c r="FU214" s="221"/>
      <c r="FV214" s="221"/>
      <c r="FW214" s="221"/>
      <c r="FX214" s="221"/>
      <c r="FY214" s="221"/>
      <c r="FZ214" s="221"/>
      <c r="GA214" s="221"/>
      <c r="GB214" s="221"/>
      <c r="GC214" s="221"/>
      <c r="GD214" s="221"/>
      <c r="GE214" s="221"/>
      <c r="GF214" s="221"/>
      <c r="GG214" s="221"/>
      <c r="GH214" s="221"/>
      <c r="GI214" s="221"/>
      <c r="GJ214" s="221"/>
      <c r="GK214" s="221"/>
      <c r="GL214" s="221"/>
    </row>
    <row r="215" spans="1:194" s="222" customFormat="1" x14ac:dyDescent="0.4">
      <c r="A215" s="507"/>
      <c r="B215" s="503"/>
      <c r="C215" s="401"/>
      <c r="D215" s="402"/>
      <c r="E215" s="401"/>
      <c r="F215" s="373"/>
      <c r="G215" s="373"/>
      <c r="H215" s="373"/>
      <c r="I215" s="373"/>
      <c r="J215" s="373"/>
      <c r="K215" s="373"/>
      <c r="L215" s="373"/>
      <c r="M215" s="373"/>
      <c r="N215" s="373"/>
      <c r="O215" s="221"/>
      <c r="P215" s="221"/>
      <c r="Q215" s="221"/>
      <c r="R215" s="221"/>
      <c r="S215" s="221"/>
      <c r="T215" s="221"/>
      <c r="U215" s="221"/>
      <c r="V215" s="221"/>
      <c r="W215" s="221"/>
      <c r="X215" s="221"/>
      <c r="Y215" s="221"/>
      <c r="Z215" s="221"/>
      <c r="AA215" s="221"/>
      <c r="AB215" s="221"/>
      <c r="AC215" s="221"/>
      <c r="AD215" s="221"/>
      <c r="AE215" s="221"/>
      <c r="AF215" s="221"/>
      <c r="AG215" s="221"/>
      <c r="AH215" s="221"/>
      <c r="AI215" s="221"/>
      <c r="AJ215" s="221"/>
      <c r="AK215" s="221"/>
      <c r="AL215" s="221"/>
      <c r="AM215" s="221"/>
      <c r="AN215" s="221"/>
      <c r="AO215" s="221"/>
      <c r="AP215" s="221"/>
      <c r="AQ215" s="221"/>
      <c r="AR215" s="221"/>
      <c r="AS215" s="221"/>
      <c r="AT215" s="221"/>
      <c r="AU215" s="221"/>
      <c r="AV215" s="221"/>
      <c r="AW215" s="221"/>
      <c r="AX215" s="221"/>
      <c r="AY215" s="221"/>
      <c r="AZ215" s="221"/>
      <c r="BA215" s="221"/>
      <c r="BB215" s="221"/>
      <c r="BC215" s="221"/>
      <c r="BD215" s="221"/>
      <c r="BE215" s="221"/>
      <c r="BF215" s="221"/>
      <c r="BG215" s="221"/>
      <c r="BH215" s="221"/>
      <c r="BI215" s="221"/>
      <c r="BJ215" s="221"/>
      <c r="BK215" s="221"/>
      <c r="BL215" s="221"/>
      <c r="BM215" s="221"/>
      <c r="BN215" s="221"/>
      <c r="BO215" s="221"/>
      <c r="BP215" s="221"/>
      <c r="BQ215" s="221"/>
      <c r="BR215" s="221"/>
      <c r="BS215" s="221"/>
      <c r="BT215" s="221"/>
      <c r="BU215" s="221"/>
      <c r="BV215" s="221"/>
      <c r="BW215" s="221"/>
      <c r="BX215" s="221"/>
      <c r="BY215" s="221"/>
      <c r="BZ215" s="221"/>
      <c r="CA215" s="221"/>
      <c r="CB215" s="221"/>
      <c r="CC215" s="221"/>
      <c r="CD215" s="221"/>
      <c r="CE215" s="221"/>
      <c r="CF215" s="221"/>
      <c r="CG215" s="221"/>
      <c r="CH215" s="221"/>
      <c r="CI215" s="221"/>
      <c r="CJ215" s="221"/>
      <c r="CK215" s="221"/>
      <c r="CL215" s="221"/>
      <c r="CM215" s="221"/>
      <c r="CN215" s="221"/>
      <c r="CO215" s="221"/>
      <c r="CP215" s="221"/>
      <c r="CQ215" s="221"/>
      <c r="CR215" s="221"/>
      <c r="CS215" s="221"/>
      <c r="CT215" s="221"/>
      <c r="CU215" s="221"/>
      <c r="CV215" s="221"/>
      <c r="CW215" s="221"/>
      <c r="CX215" s="221"/>
      <c r="CY215" s="221"/>
      <c r="CZ215" s="221"/>
      <c r="DA215" s="221"/>
      <c r="DB215" s="221"/>
      <c r="DC215" s="221"/>
      <c r="DD215" s="221"/>
      <c r="DE215" s="221"/>
      <c r="DF215" s="221"/>
      <c r="DG215" s="221"/>
      <c r="DH215" s="221"/>
      <c r="DI215" s="221"/>
      <c r="DJ215" s="221"/>
      <c r="DK215" s="221"/>
      <c r="DL215" s="221"/>
      <c r="DM215" s="221"/>
      <c r="DN215" s="221"/>
      <c r="DO215" s="221"/>
      <c r="DP215" s="221"/>
      <c r="DQ215" s="221"/>
      <c r="DR215" s="221"/>
      <c r="DS215" s="221"/>
      <c r="DT215" s="221"/>
      <c r="DU215" s="221"/>
      <c r="DV215" s="221"/>
      <c r="DW215" s="221"/>
      <c r="DX215" s="221"/>
      <c r="DY215" s="221"/>
      <c r="DZ215" s="221"/>
      <c r="EA215" s="221"/>
      <c r="EB215" s="221"/>
      <c r="EC215" s="221"/>
      <c r="ED215" s="221"/>
      <c r="EE215" s="221"/>
      <c r="EF215" s="221"/>
      <c r="EG215" s="221"/>
      <c r="EH215" s="221"/>
      <c r="EI215" s="221"/>
      <c r="EJ215" s="221"/>
      <c r="EK215" s="221"/>
      <c r="EL215" s="221"/>
      <c r="EM215" s="221"/>
      <c r="EN215" s="221"/>
      <c r="EO215" s="221"/>
      <c r="EP215" s="221"/>
      <c r="EQ215" s="221"/>
      <c r="ER215" s="221"/>
      <c r="ES215" s="221"/>
      <c r="ET215" s="221"/>
      <c r="EU215" s="221"/>
      <c r="EV215" s="221"/>
      <c r="EW215" s="221"/>
      <c r="EX215" s="221"/>
      <c r="EY215" s="221"/>
      <c r="EZ215" s="221"/>
      <c r="FA215" s="221"/>
      <c r="FB215" s="221"/>
      <c r="FC215" s="221"/>
      <c r="FD215" s="221"/>
      <c r="FE215" s="221"/>
      <c r="FF215" s="221"/>
      <c r="FG215" s="221"/>
      <c r="FH215" s="221"/>
      <c r="FI215" s="221"/>
      <c r="FJ215" s="221"/>
      <c r="FK215" s="221"/>
      <c r="FL215" s="221"/>
      <c r="FM215" s="221"/>
      <c r="FN215" s="221"/>
      <c r="FO215" s="221"/>
      <c r="FP215" s="221"/>
      <c r="FQ215" s="221"/>
      <c r="FR215" s="221"/>
      <c r="FS215" s="221"/>
      <c r="FT215" s="221"/>
      <c r="FU215" s="221"/>
      <c r="FV215" s="221"/>
      <c r="FW215" s="221"/>
      <c r="FX215" s="221"/>
      <c r="FY215" s="221"/>
      <c r="FZ215" s="221"/>
      <c r="GA215" s="221"/>
      <c r="GB215" s="221"/>
      <c r="GC215" s="221"/>
      <c r="GD215" s="221"/>
      <c r="GE215" s="221"/>
      <c r="GF215" s="221"/>
      <c r="GG215" s="221"/>
      <c r="GH215" s="221"/>
      <c r="GI215" s="221"/>
      <c r="GJ215" s="221"/>
      <c r="GK215" s="221"/>
      <c r="GL215" s="221"/>
    </row>
    <row r="216" spans="1:194" s="222" customFormat="1" x14ac:dyDescent="0.4">
      <c r="A216" s="507"/>
      <c r="B216" s="503"/>
      <c r="C216" s="401"/>
      <c r="D216" s="402"/>
      <c r="E216" s="401"/>
      <c r="F216" s="401"/>
      <c r="G216" s="373"/>
      <c r="H216" s="373"/>
      <c r="I216" s="373"/>
      <c r="J216" s="373"/>
      <c r="K216" s="373"/>
      <c r="L216" s="373"/>
      <c r="M216" s="373"/>
      <c r="N216" s="373"/>
      <c r="O216" s="221"/>
      <c r="P216" s="221"/>
      <c r="Q216" s="221"/>
      <c r="R216" s="221"/>
      <c r="S216" s="221"/>
      <c r="T216" s="221"/>
      <c r="U216" s="221"/>
      <c r="V216" s="221"/>
      <c r="W216" s="221"/>
      <c r="X216" s="221"/>
      <c r="Y216" s="221"/>
      <c r="Z216" s="221"/>
      <c r="AA216" s="221"/>
      <c r="AB216" s="221"/>
      <c r="AC216" s="221"/>
      <c r="AD216" s="221"/>
      <c r="AE216" s="221"/>
      <c r="AF216" s="221"/>
      <c r="AG216" s="221"/>
      <c r="AH216" s="221"/>
      <c r="AI216" s="221"/>
      <c r="AJ216" s="221"/>
      <c r="AK216" s="221"/>
      <c r="AL216" s="221"/>
      <c r="AM216" s="221"/>
      <c r="AN216" s="221"/>
      <c r="AO216" s="221"/>
      <c r="AP216" s="221"/>
      <c r="AQ216" s="221"/>
      <c r="AR216" s="221"/>
      <c r="AS216" s="221"/>
      <c r="AT216" s="221"/>
      <c r="AU216" s="221"/>
      <c r="AV216" s="221"/>
      <c r="AW216" s="221"/>
      <c r="AX216" s="221"/>
      <c r="AY216" s="221"/>
      <c r="AZ216" s="221"/>
      <c r="BA216" s="221"/>
      <c r="BB216" s="221"/>
      <c r="BC216" s="221"/>
      <c r="BD216" s="221"/>
      <c r="BE216" s="221"/>
      <c r="BF216" s="221"/>
      <c r="BG216" s="221"/>
      <c r="BH216" s="221"/>
      <c r="BI216" s="221"/>
      <c r="BJ216" s="221"/>
      <c r="BK216" s="221"/>
      <c r="BL216" s="221"/>
      <c r="BM216" s="221"/>
      <c r="BN216" s="221"/>
      <c r="BO216" s="221"/>
      <c r="BP216" s="221"/>
      <c r="BQ216" s="221"/>
      <c r="BR216" s="221"/>
      <c r="BS216" s="221"/>
      <c r="BT216" s="221"/>
      <c r="BU216" s="221"/>
      <c r="BV216" s="221"/>
      <c r="BW216" s="221"/>
      <c r="BX216" s="221"/>
      <c r="BY216" s="221"/>
      <c r="BZ216" s="221"/>
      <c r="CA216" s="221"/>
      <c r="CB216" s="221"/>
      <c r="CC216" s="221"/>
      <c r="CD216" s="221"/>
      <c r="CE216" s="221"/>
      <c r="CF216" s="221"/>
      <c r="CG216" s="221"/>
      <c r="CH216" s="221"/>
      <c r="CI216" s="221"/>
      <c r="CJ216" s="221"/>
      <c r="CK216" s="221"/>
      <c r="CL216" s="221"/>
      <c r="CM216" s="221"/>
      <c r="CN216" s="221"/>
      <c r="CO216" s="221"/>
      <c r="CP216" s="221"/>
      <c r="CQ216" s="221"/>
      <c r="CR216" s="221"/>
      <c r="CS216" s="221"/>
      <c r="CT216" s="221"/>
      <c r="CU216" s="221"/>
      <c r="CV216" s="221"/>
      <c r="CW216" s="221"/>
      <c r="CX216" s="221"/>
      <c r="CY216" s="221"/>
      <c r="CZ216" s="221"/>
      <c r="DA216" s="221"/>
      <c r="DB216" s="221"/>
      <c r="DC216" s="221"/>
      <c r="DD216" s="221"/>
      <c r="DE216" s="221"/>
      <c r="DF216" s="221"/>
      <c r="DG216" s="221"/>
      <c r="DH216" s="221"/>
      <c r="DI216" s="221"/>
      <c r="DJ216" s="221"/>
      <c r="DK216" s="221"/>
      <c r="DL216" s="221"/>
      <c r="DM216" s="221"/>
      <c r="DN216" s="221"/>
      <c r="DO216" s="221"/>
      <c r="DP216" s="221"/>
      <c r="DQ216" s="221"/>
      <c r="DR216" s="221"/>
      <c r="DS216" s="221"/>
      <c r="DT216" s="221"/>
      <c r="DU216" s="221"/>
      <c r="DV216" s="221"/>
      <c r="DW216" s="221"/>
      <c r="DX216" s="221"/>
      <c r="DY216" s="221"/>
      <c r="DZ216" s="221"/>
      <c r="EA216" s="221"/>
      <c r="EB216" s="221"/>
      <c r="EC216" s="221"/>
      <c r="ED216" s="221"/>
      <c r="EE216" s="221"/>
      <c r="EF216" s="221"/>
      <c r="EG216" s="221"/>
      <c r="EH216" s="221"/>
      <c r="EI216" s="221"/>
      <c r="EJ216" s="221"/>
      <c r="EK216" s="221"/>
      <c r="EL216" s="221"/>
      <c r="EM216" s="221"/>
      <c r="EN216" s="221"/>
      <c r="EO216" s="221"/>
      <c r="EP216" s="221"/>
      <c r="EQ216" s="221"/>
      <c r="ER216" s="221"/>
      <c r="ES216" s="221"/>
      <c r="ET216" s="221"/>
      <c r="EU216" s="221"/>
      <c r="EV216" s="221"/>
      <c r="EW216" s="221"/>
      <c r="EX216" s="221"/>
      <c r="EY216" s="221"/>
      <c r="EZ216" s="221"/>
      <c r="FA216" s="221"/>
      <c r="FB216" s="221"/>
      <c r="FC216" s="221"/>
      <c r="FD216" s="221"/>
      <c r="FE216" s="221"/>
      <c r="FF216" s="221"/>
      <c r="FG216" s="221"/>
      <c r="FH216" s="221"/>
      <c r="FI216" s="221"/>
      <c r="FJ216" s="221"/>
      <c r="FK216" s="221"/>
      <c r="FL216" s="221"/>
      <c r="FM216" s="221"/>
      <c r="FN216" s="221"/>
      <c r="FO216" s="221"/>
      <c r="FP216" s="221"/>
      <c r="FQ216" s="221"/>
      <c r="FR216" s="221"/>
      <c r="FS216" s="221"/>
      <c r="FT216" s="221"/>
      <c r="FU216" s="221"/>
      <c r="FV216" s="221"/>
      <c r="FW216" s="221"/>
      <c r="FX216" s="221"/>
      <c r="FY216" s="221"/>
      <c r="FZ216" s="221"/>
      <c r="GA216" s="221"/>
      <c r="GB216" s="221"/>
      <c r="GC216" s="221"/>
      <c r="GD216" s="221"/>
      <c r="GE216" s="221"/>
      <c r="GF216" s="221"/>
      <c r="GG216" s="221"/>
      <c r="GH216" s="221"/>
      <c r="GI216" s="221"/>
      <c r="GJ216" s="221"/>
      <c r="GK216" s="221"/>
      <c r="GL216" s="221"/>
    </row>
    <row r="217" spans="1:194" s="222" customFormat="1" x14ac:dyDescent="0.4">
      <c r="A217" s="507"/>
      <c r="B217" s="503"/>
      <c r="C217" s="401"/>
      <c r="D217" s="402"/>
      <c r="E217" s="401"/>
      <c r="F217" s="401"/>
      <c r="G217" s="373"/>
      <c r="H217" s="373"/>
      <c r="I217" s="373"/>
      <c r="J217" s="373"/>
      <c r="K217" s="373"/>
      <c r="L217" s="373"/>
      <c r="M217" s="373"/>
      <c r="N217" s="373"/>
      <c r="O217" s="221"/>
      <c r="P217" s="221"/>
      <c r="Q217" s="221"/>
      <c r="R217" s="221"/>
      <c r="S217" s="221"/>
      <c r="T217" s="221"/>
      <c r="U217" s="221"/>
      <c r="V217" s="221"/>
      <c r="W217" s="221"/>
      <c r="X217" s="221"/>
      <c r="Y217" s="221"/>
      <c r="Z217" s="221"/>
      <c r="AA217" s="221"/>
      <c r="AB217" s="221"/>
      <c r="AC217" s="221"/>
      <c r="AD217" s="221"/>
      <c r="AE217" s="221"/>
      <c r="AF217" s="221"/>
      <c r="AG217" s="221"/>
      <c r="AH217" s="221"/>
      <c r="AI217" s="221"/>
      <c r="AJ217" s="221"/>
      <c r="AK217" s="221"/>
      <c r="AL217" s="221"/>
      <c r="AM217" s="221"/>
      <c r="AN217" s="221"/>
      <c r="AO217" s="221"/>
      <c r="AP217" s="221"/>
      <c r="AQ217" s="221"/>
      <c r="AR217" s="221"/>
      <c r="AS217" s="221"/>
      <c r="AT217" s="221"/>
      <c r="AU217" s="221"/>
      <c r="AV217" s="221"/>
      <c r="AW217" s="221"/>
      <c r="AX217" s="221"/>
      <c r="AY217" s="221"/>
      <c r="AZ217" s="221"/>
      <c r="BA217" s="221"/>
      <c r="BB217" s="221"/>
      <c r="BC217" s="221"/>
      <c r="BD217" s="221"/>
      <c r="BE217" s="221"/>
      <c r="BF217" s="221"/>
      <c r="BG217" s="221"/>
      <c r="BH217" s="221"/>
      <c r="BI217" s="221"/>
      <c r="BJ217" s="221"/>
      <c r="BK217" s="221"/>
      <c r="BL217" s="221"/>
      <c r="BM217" s="221"/>
      <c r="BN217" s="221"/>
      <c r="BO217" s="221"/>
      <c r="BP217" s="221"/>
      <c r="BQ217" s="221"/>
      <c r="BR217" s="221"/>
      <c r="BS217" s="221"/>
      <c r="BT217" s="221"/>
      <c r="BU217" s="221"/>
      <c r="BV217" s="221"/>
      <c r="BW217" s="221"/>
      <c r="BX217" s="221"/>
      <c r="BY217" s="221"/>
      <c r="BZ217" s="221"/>
      <c r="CA217" s="221"/>
      <c r="CB217" s="221"/>
      <c r="CC217" s="221"/>
      <c r="CD217" s="221"/>
      <c r="CE217" s="221"/>
      <c r="CF217" s="221"/>
      <c r="CG217" s="221"/>
      <c r="CH217" s="221"/>
      <c r="CI217" s="221"/>
      <c r="CJ217" s="221"/>
      <c r="CK217" s="221"/>
      <c r="CL217" s="221"/>
      <c r="CM217" s="221"/>
      <c r="CN217" s="221"/>
      <c r="CO217" s="221"/>
      <c r="CP217" s="221"/>
      <c r="CQ217" s="221"/>
      <c r="CR217" s="221"/>
      <c r="CS217" s="221"/>
      <c r="CT217" s="221"/>
      <c r="CU217" s="221"/>
      <c r="CV217" s="221"/>
      <c r="CW217" s="221"/>
      <c r="CX217" s="221"/>
      <c r="CY217" s="221"/>
      <c r="CZ217" s="221"/>
      <c r="DA217" s="221"/>
      <c r="DB217" s="221"/>
      <c r="DC217" s="221"/>
      <c r="DD217" s="221"/>
      <c r="DE217" s="221"/>
      <c r="DF217" s="221"/>
      <c r="DG217" s="221"/>
      <c r="DH217" s="221"/>
      <c r="DI217" s="221"/>
      <c r="DJ217" s="221"/>
      <c r="DK217" s="221"/>
      <c r="DL217" s="221"/>
      <c r="DM217" s="221"/>
      <c r="DN217" s="221"/>
      <c r="DO217" s="221"/>
      <c r="DP217" s="221"/>
      <c r="DQ217" s="221"/>
      <c r="DR217" s="221"/>
      <c r="DS217" s="221"/>
      <c r="DT217" s="221"/>
      <c r="DU217" s="221"/>
      <c r="DV217" s="221"/>
      <c r="DW217" s="221"/>
      <c r="DX217" s="221"/>
      <c r="DY217" s="221"/>
      <c r="DZ217" s="221"/>
      <c r="EA217" s="221"/>
      <c r="EB217" s="221"/>
      <c r="EC217" s="221"/>
      <c r="ED217" s="221"/>
      <c r="EE217" s="221"/>
      <c r="EF217" s="221"/>
      <c r="EG217" s="221"/>
      <c r="EH217" s="221"/>
      <c r="EI217" s="221"/>
      <c r="EJ217" s="221"/>
      <c r="EK217" s="221"/>
      <c r="EL217" s="221"/>
      <c r="EM217" s="221"/>
      <c r="EN217" s="221"/>
      <c r="EO217" s="221"/>
      <c r="EP217" s="221"/>
      <c r="EQ217" s="221"/>
      <c r="ER217" s="221"/>
      <c r="ES217" s="221"/>
      <c r="ET217" s="221"/>
      <c r="EU217" s="221"/>
      <c r="EV217" s="221"/>
      <c r="EW217" s="221"/>
      <c r="EX217" s="221"/>
      <c r="EY217" s="221"/>
      <c r="EZ217" s="221"/>
      <c r="FA217" s="221"/>
      <c r="FB217" s="221"/>
      <c r="FC217" s="221"/>
      <c r="FD217" s="221"/>
      <c r="FE217" s="221"/>
      <c r="FF217" s="221"/>
      <c r="FG217" s="221"/>
      <c r="FH217" s="221"/>
      <c r="FI217" s="221"/>
      <c r="FJ217" s="221"/>
      <c r="FK217" s="221"/>
      <c r="FL217" s="221"/>
      <c r="FM217" s="221"/>
      <c r="FN217" s="221"/>
      <c r="FO217" s="221"/>
      <c r="FP217" s="221"/>
      <c r="FQ217" s="221"/>
      <c r="FR217" s="221"/>
      <c r="FS217" s="221"/>
      <c r="FT217" s="221"/>
      <c r="FU217" s="221"/>
      <c r="FV217" s="221"/>
      <c r="FW217" s="221"/>
      <c r="FX217" s="221"/>
      <c r="FY217" s="221"/>
      <c r="FZ217" s="221"/>
      <c r="GA217" s="221"/>
      <c r="GB217" s="221"/>
      <c r="GC217" s="221"/>
      <c r="GD217" s="221"/>
      <c r="GE217" s="221"/>
      <c r="GF217" s="221"/>
      <c r="GG217" s="221"/>
      <c r="GH217" s="221"/>
      <c r="GI217" s="221"/>
      <c r="GJ217" s="221"/>
      <c r="GK217" s="221"/>
      <c r="GL217" s="221"/>
    </row>
    <row r="218" spans="1:194" s="222" customFormat="1" x14ac:dyDescent="0.4">
      <c r="A218" s="498"/>
      <c r="C218" s="401"/>
      <c r="D218" s="402"/>
      <c r="E218" s="401"/>
      <c r="F218" s="401"/>
      <c r="G218" s="373"/>
      <c r="H218" s="373"/>
      <c r="I218" s="373"/>
      <c r="J218" s="373"/>
      <c r="K218" s="373"/>
      <c r="L218" s="373"/>
      <c r="M218" s="373"/>
      <c r="N218" s="373"/>
      <c r="O218" s="221"/>
      <c r="P218" s="221"/>
      <c r="Q218" s="221"/>
      <c r="R218" s="221"/>
      <c r="S218" s="221"/>
      <c r="T218" s="221"/>
      <c r="U218" s="221"/>
      <c r="V218" s="221"/>
      <c r="W218" s="221"/>
      <c r="X218" s="221"/>
      <c r="Y218" s="221"/>
      <c r="Z218" s="221"/>
      <c r="AA218" s="221"/>
      <c r="AB218" s="221"/>
      <c r="AC218" s="221"/>
      <c r="AD218" s="221"/>
      <c r="AE218" s="221"/>
      <c r="AF218" s="221"/>
      <c r="AG218" s="221"/>
      <c r="AH218" s="221"/>
      <c r="AI218" s="221"/>
      <c r="AJ218" s="221"/>
      <c r="AK218" s="221"/>
      <c r="AL218" s="221"/>
      <c r="AM218" s="221"/>
      <c r="AN218" s="221"/>
      <c r="AO218" s="221"/>
      <c r="AP218" s="221"/>
      <c r="AQ218" s="221"/>
      <c r="AR218" s="221"/>
      <c r="AS218" s="221"/>
      <c r="AT218" s="221"/>
      <c r="AU218" s="221"/>
      <c r="AV218" s="221"/>
      <c r="AW218" s="221"/>
      <c r="AX218" s="221"/>
      <c r="AY218" s="221"/>
      <c r="AZ218" s="221"/>
      <c r="BA218" s="221"/>
      <c r="BB218" s="221"/>
      <c r="BC218" s="221"/>
      <c r="BD218" s="221"/>
      <c r="BE218" s="221"/>
      <c r="BF218" s="221"/>
      <c r="BG218" s="221"/>
      <c r="BH218" s="221"/>
      <c r="BI218" s="221"/>
      <c r="BJ218" s="221"/>
      <c r="BK218" s="221"/>
      <c r="BL218" s="221"/>
      <c r="BM218" s="221"/>
      <c r="BN218" s="221"/>
      <c r="BO218" s="221"/>
      <c r="BP218" s="221"/>
      <c r="BQ218" s="221"/>
      <c r="BR218" s="221"/>
      <c r="BS218" s="221"/>
      <c r="BT218" s="221"/>
      <c r="BU218" s="221"/>
      <c r="BV218" s="221"/>
      <c r="BW218" s="221"/>
      <c r="BX218" s="221"/>
      <c r="BY218" s="221"/>
      <c r="BZ218" s="221"/>
      <c r="CA218" s="221"/>
      <c r="CB218" s="221"/>
      <c r="CC218" s="221"/>
      <c r="CD218" s="221"/>
      <c r="CE218" s="221"/>
      <c r="CF218" s="221"/>
      <c r="CG218" s="221"/>
      <c r="CH218" s="221"/>
      <c r="CI218" s="221"/>
      <c r="CJ218" s="221"/>
      <c r="CK218" s="221"/>
      <c r="CL218" s="221"/>
      <c r="CM218" s="221"/>
      <c r="CN218" s="221"/>
      <c r="CO218" s="221"/>
      <c r="CP218" s="221"/>
      <c r="CQ218" s="221"/>
      <c r="CR218" s="221"/>
      <c r="CS218" s="221"/>
      <c r="CT218" s="221"/>
      <c r="CU218" s="221"/>
      <c r="CV218" s="221"/>
      <c r="CW218" s="221"/>
      <c r="CX218" s="221"/>
      <c r="CY218" s="221"/>
      <c r="CZ218" s="221"/>
      <c r="DA218" s="221"/>
      <c r="DB218" s="221"/>
      <c r="DC218" s="221"/>
      <c r="DD218" s="221"/>
      <c r="DE218" s="221"/>
      <c r="DF218" s="221"/>
      <c r="DG218" s="221"/>
      <c r="DH218" s="221"/>
      <c r="DI218" s="221"/>
      <c r="DJ218" s="221"/>
      <c r="DK218" s="221"/>
      <c r="DL218" s="221"/>
      <c r="DM218" s="221"/>
      <c r="DN218" s="221"/>
      <c r="DO218" s="221"/>
      <c r="DP218" s="221"/>
      <c r="DQ218" s="221"/>
      <c r="DR218" s="221"/>
      <c r="DS218" s="221"/>
      <c r="DT218" s="221"/>
      <c r="DU218" s="221"/>
      <c r="DV218" s="221"/>
      <c r="DW218" s="221"/>
      <c r="DX218" s="221"/>
      <c r="DY218" s="221"/>
      <c r="DZ218" s="221"/>
      <c r="EA218" s="221"/>
      <c r="EB218" s="221"/>
      <c r="EC218" s="221"/>
      <c r="ED218" s="221"/>
      <c r="EE218" s="221"/>
      <c r="EF218" s="221"/>
      <c r="EG218" s="221"/>
      <c r="EH218" s="221"/>
      <c r="EI218" s="221"/>
      <c r="EJ218" s="221"/>
      <c r="EK218" s="221"/>
      <c r="EL218" s="221"/>
      <c r="EM218" s="221"/>
      <c r="EN218" s="221"/>
      <c r="EO218" s="221"/>
      <c r="EP218" s="221"/>
      <c r="EQ218" s="221"/>
      <c r="ER218" s="221"/>
      <c r="ES218" s="221"/>
      <c r="ET218" s="221"/>
      <c r="EU218" s="221"/>
      <c r="EV218" s="221"/>
      <c r="EW218" s="221"/>
      <c r="EX218" s="221"/>
      <c r="EY218" s="221"/>
      <c r="EZ218" s="221"/>
      <c r="FA218" s="221"/>
      <c r="FB218" s="221"/>
      <c r="FC218" s="221"/>
      <c r="FD218" s="221"/>
      <c r="FE218" s="221"/>
      <c r="FF218" s="221"/>
      <c r="FG218" s="221"/>
      <c r="FH218" s="221"/>
      <c r="FI218" s="221"/>
      <c r="FJ218" s="221"/>
      <c r="FK218" s="221"/>
      <c r="FL218" s="221"/>
      <c r="FM218" s="221"/>
      <c r="FN218" s="221"/>
      <c r="FO218" s="221"/>
      <c r="FP218" s="221"/>
      <c r="FQ218" s="221"/>
      <c r="FR218" s="221"/>
      <c r="FS218" s="221"/>
      <c r="FT218" s="221"/>
      <c r="FU218" s="221"/>
      <c r="FV218" s="221"/>
      <c r="FW218" s="221"/>
      <c r="FX218" s="221"/>
      <c r="FY218" s="221"/>
      <c r="FZ218" s="221"/>
      <c r="GA218" s="221"/>
      <c r="GB218" s="221"/>
      <c r="GC218" s="221"/>
      <c r="GD218" s="221"/>
      <c r="GE218" s="221"/>
      <c r="GF218" s="221"/>
      <c r="GG218" s="221"/>
      <c r="GH218" s="221"/>
      <c r="GI218" s="221"/>
      <c r="GJ218" s="221"/>
      <c r="GK218" s="221"/>
      <c r="GL218" s="221"/>
    </row>
    <row r="219" spans="1:194" s="222" customFormat="1" x14ac:dyDescent="0.4">
      <c r="A219" s="500" t="s">
        <v>785</v>
      </c>
      <c r="B219" s="503"/>
      <c r="C219" s="401"/>
      <c r="D219" s="402"/>
      <c r="E219" s="401"/>
      <c r="F219" s="401"/>
      <c r="G219" s="373"/>
      <c r="H219" s="373"/>
      <c r="I219" s="373"/>
      <c r="J219" s="373"/>
      <c r="K219" s="373"/>
      <c r="L219" s="373"/>
      <c r="M219" s="373"/>
      <c r="N219" s="373"/>
      <c r="O219" s="221"/>
      <c r="P219" s="221"/>
      <c r="Q219" s="221"/>
      <c r="R219" s="221"/>
      <c r="S219" s="221"/>
      <c r="T219" s="221"/>
      <c r="U219" s="221"/>
      <c r="V219" s="221"/>
      <c r="W219" s="221"/>
      <c r="X219" s="221"/>
      <c r="Y219" s="221"/>
      <c r="Z219" s="221"/>
      <c r="AA219" s="221"/>
      <c r="AB219" s="221"/>
      <c r="AC219" s="221"/>
      <c r="AD219" s="221"/>
      <c r="AE219" s="221"/>
      <c r="AF219" s="221"/>
      <c r="AG219" s="221"/>
      <c r="AH219" s="221"/>
      <c r="AI219" s="221"/>
      <c r="AJ219" s="221"/>
      <c r="AK219" s="221"/>
      <c r="AL219" s="221"/>
      <c r="AM219" s="221"/>
      <c r="AN219" s="221"/>
      <c r="AO219" s="221"/>
      <c r="AP219" s="221"/>
      <c r="AQ219" s="221"/>
      <c r="AR219" s="221"/>
      <c r="AS219" s="221"/>
      <c r="AT219" s="221"/>
      <c r="AU219" s="221"/>
      <c r="AV219" s="221"/>
      <c r="AW219" s="221"/>
      <c r="AX219" s="221"/>
      <c r="AY219" s="221"/>
      <c r="AZ219" s="221"/>
      <c r="BA219" s="221"/>
      <c r="BB219" s="221"/>
      <c r="BC219" s="221"/>
      <c r="BD219" s="221"/>
      <c r="BE219" s="221"/>
      <c r="BF219" s="221"/>
      <c r="BG219" s="221"/>
      <c r="BH219" s="221"/>
      <c r="BI219" s="221"/>
      <c r="BJ219" s="221"/>
      <c r="BK219" s="221"/>
      <c r="BL219" s="221"/>
      <c r="BM219" s="221"/>
      <c r="BN219" s="221"/>
      <c r="BO219" s="221"/>
      <c r="BP219" s="221"/>
      <c r="BQ219" s="221"/>
      <c r="BR219" s="221"/>
      <c r="BS219" s="221"/>
      <c r="BT219" s="221"/>
      <c r="BU219" s="221"/>
      <c r="BV219" s="221"/>
      <c r="BW219" s="221"/>
      <c r="BX219" s="221"/>
      <c r="BY219" s="221"/>
      <c r="BZ219" s="221"/>
      <c r="CA219" s="221"/>
      <c r="CB219" s="221"/>
      <c r="CC219" s="221"/>
      <c r="CD219" s="221"/>
      <c r="CE219" s="221"/>
      <c r="CF219" s="221"/>
      <c r="CG219" s="221"/>
      <c r="CH219" s="221"/>
      <c r="CI219" s="221"/>
      <c r="CJ219" s="221"/>
      <c r="CK219" s="221"/>
      <c r="CL219" s="221"/>
      <c r="CM219" s="221"/>
      <c r="CN219" s="221"/>
      <c r="CO219" s="221"/>
      <c r="CP219" s="221"/>
      <c r="CQ219" s="221"/>
      <c r="CR219" s="221"/>
      <c r="CS219" s="221"/>
      <c r="CT219" s="221"/>
      <c r="CU219" s="221"/>
      <c r="CV219" s="221"/>
      <c r="CW219" s="221"/>
      <c r="CX219" s="221"/>
      <c r="CY219" s="221"/>
      <c r="CZ219" s="221"/>
      <c r="DA219" s="221"/>
      <c r="DB219" s="221"/>
      <c r="DC219" s="221"/>
      <c r="DD219" s="221"/>
      <c r="DE219" s="221"/>
      <c r="DF219" s="221"/>
      <c r="DG219" s="221"/>
      <c r="DH219" s="221"/>
      <c r="DI219" s="221"/>
      <c r="DJ219" s="221"/>
      <c r="DK219" s="221"/>
      <c r="DL219" s="221"/>
      <c r="DM219" s="221"/>
      <c r="DN219" s="221"/>
      <c r="DO219" s="221"/>
      <c r="DP219" s="221"/>
      <c r="DQ219" s="221"/>
      <c r="DR219" s="221"/>
      <c r="DS219" s="221"/>
      <c r="DT219" s="221"/>
      <c r="DU219" s="221"/>
      <c r="DV219" s="221"/>
      <c r="DW219" s="221"/>
      <c r="DX219" s="221"/>
      <c r="DY219" s="221"/>
      <c r="DZ219" s="221"/>
      <c r="EA219" s="221"/>
      <c r="EB219" s="221"/>
      <c r="EC219" s="221"/>
      <c r="ED219" s="221"/>
      <c r="EE219" s="221"/>
      <c r="EF219" s="221"/>
      <c r="EG219" s="221"/>
      <c r="EH219" s="221"/>
      <c r="EI219" s="221"/>
      <c r="EJ219" s="221"/>
      <c r="EK219" s="221"/>
      <c r="EL219" s="221"/>
      <c r="EM219" s="221"/>
      <c r="EN219" s="221"/>
      <c r="EO219" s="221"/>
      <c r="EP219" s="221"/>
      <c r="EQ219" s="221"/>
      <c r="ER219" s="221"/>
      <c r="ES219" s="221"/>
      <c r="ET219" s="221"/>
      <c r="EU219" s="221"/>
      <c r="EV219" s="221"/>
      <c r="EW219" s="221"/>
      <c r="EX219" s="221"/>
      <c r="EY219" s="221"/>
      <c r="EZ219" s="221"/>
      <c r="FA219" s="221"/>
      <c r="FB219" s="221"/>
      <c r="FC219" s="221"/>
      <c r="FD219" s="221"/>
      <c r="FE219" s="221"/>
      <c r="FF219" s="221"/>
      <c r="FG219" s="221"/>
      <c r="FH219" s="221"/>
      <c r="FI219" s="221"/>
      <c r="FJ219" s="221"/>
      <c r="FK219" s="221"/>
      <c r="FL219" s="221"/>
      <c r="FM219" s="221"/>
      <c r="FN219" s="221"/>
      <c r="FO219" s="221"/>
      <c r="FP219" s="221"/>
      <c r="FQ219" s="221"/>
      <c r="FR219" s="221"/>
      <c r="FS219" s="221"/>
      <c r="FT219" s="221"/>
      <c r="FU219" s="221"/>
      <c r="FV219" s="221"/>
      <c r="FW219" s="221"/>
      <c r="FX219" s="221"/>
      <c r="FY219" s="221"/>
      <c r="FZ219" s="221"/>
      <c r="GA219" s="221"/>
      <c r="GB219" s="221"/>
      <c r="GC219" s="221"/>
      <c r="GD219" s="221"/>
      <c r="GE219" s="221"/>
      <c r="GF219" s="221"/>
      <c r="GG219" s="221"/>
      <c r="GH219" s="221"/>
      <c r="GI219" s="221"/>
      <c r="GJ219" s="221"/>
      <c r="GK219" s="221"/>
      <c r="GL219" s="221"/>
    </row>
    <row r="220" spans="1:194" s="222" customFormat="1" x14ac:dyDescent="0.4">
      <c r="A220" s="398"/>
      <c r="B220" s="387"/>
      <c r="C220" s="401"/>
      <c r="D220" s="402"/>
      <c r="E220" s="401"/>
      <c r="F220" s="401"/>
      <c r="G220" s="373"/>
      <c r="H220" s="373"/>
      <c r="I220" s="373"/>
      <c r="J220" s="373"/>
      <c r="K220" s="373"/>
      <c r="L220" s="373"/>
      <c r="M220" s="373"/>
      <c r="N220" s="373"/>
      <c r="O220" s="221"/>
      <c r="P220" s="221"/>
      <c r="Q220" s="221"/>
      <c r="R220" s="221"/>
      <c r="S220" s="221"/>
      <c r="T220" s="221"/>
      <c r="U220" s="221"/>
      <c r="V220" s="221"/>
      <c r="W220" s="221"/>
      <c r="X220" s="221"/>
      <c r="Y220" s="221"/>
      <c r="Z220" s="221"/>
      <c r="AA220" s="221"/>
      <c r="AB220" s="221"/>
      <c r="AC220" s="221"/>
      <c r="AD220" s="221"/>
      <c r="AE220" s="221"/>
      <c r="AF220" s="221"/>
      <c r="AG220" s="221"/>
      <c r="AH220" s="221"/>
      <c r="AI220" s="221"/>
      <c r="AJ220" s="221"/>
      <c r="AK220" s="221"/>
      <c r="AL220" s="221"/>
      <c r="AM220" s="221"/>
      <c r="AN220" s="221"/>
      <c r="AO220" s="221"/>
      <c r="AP220" s="221"/>
      <c r="AQ220" s="221"/>
      <c r="AR220" s="221"/>
      <c r="AS220" s="221"/>
      <c r="AT220" s="221"/>
      <c r="AU220" s="221"/>
      <c r="AV220" s="221"/>
      <c r="AW220" s="221"/>
      <c r="AX220" s="221"/>
      <c r="AY220" s="221"/>
      <c r="AZ220" s="221"/>
      <c r="BA220" s="221"/>
      <c r="BB220" s="221"/>
      <c r="BC220" s="221"/>
      <c r="BD220" s="221"/>
      <c r="BE220" s="221"/>
      <c r="BF220" s="221"/>
      <c r="BG220" s="221"/>
      <c r="BH220" s="221"/>
      <c r="BI220" s="221"/>
      <c r="BJ220" s="221"/>
      <c r="BK220" s="221"/>
      <c r="BL220" s="221"/>
      <c r="BM220" s="221"/>
      <c r="BN220" s="221"/>
      <c r="BO220" s="221"/>
      <c r="BP220" s="221"/>
      <c r="BQ220" s="221"/>
      <c r="BR220" s="221"/>
      <c r="BS220" s="221"/>
      <c r="BT220" s="221"/>
      <c r="BU220" s="221"/>
      <c r="BV220" s="221"/>
      <c r="BW220" s="221"/>
      <c r="BX220" s="221"/>
      <c r="BY220" s="221"/>
      <c r="BZ220" s="221"/>
      <c r="CA220" s="221"/>
      <c r="CB220" s="221"/>
      <c r="CC220" s="221"/>
      <c r="CD220" s="221"/>
      <c r="CE220" s="221"/>
      <c r="CF220" s="221"/>
      <c r="CG220" s="221"/>
      <c r="CH220" s="221"/>
      <c r="CI220" s="221"/>
      <c r="CJ220" s="221"/>
      <c r="CK220" s="221"/>
      <c r="CL220" s="221"/>
      <c r="CM220" s="221"/>
      <c r="CN220" s="221"/>
      <c r="CO220" s="221"/>
      <c r="CP220" s="221"/>
      <c r="CQ220" s="221"/>
      <c r="CR220" s="221"/>
      <c r="CS220" s="221"/>
      <c r="CT220" s="221"/>
      <c r="CU220" s="221"/>
      <c r="CV220" s="221"/>
      <c r="CW220" s="221"/>
      <c r="CX220" s="221"/>
      <c r="CY220" s="221"/>
      <c r="CZ220" s="221"/>
      <c r="DA220" s="221"/>
      <c r="DB220" s="221"/>
      <c r="DC220" s="221"/>
      <c r="DD220" s="221"/>
      <c r="DE220" s="221"/>
      <c r="DF220" s="221"/>
      <c r="DG220" s="221"/>
      <c r="DH220" s="221"/>
      <c r="DI220" s="221"/>
      <c r="DJ220" s="221"/>
      <c r="DK220" s="221"/>
      <c r="DL220" s="221"/>
      <c r="DM220" s="221"/>
      <c r="DN220" s="221"/>
      <c r="DO220" s="221"/>
      <c r="DP220" s="221"/>
      <c r="DQ220" s="221"/>
      <c r="DR220" s="221"/>
      <c r="DS220" s="221"/>
      <c r="DT220" s="221"/>
      <c r="DU220" s="221"/>
      <c r="DV220" s="221"/>
      <c r="DW220" s="221"/>
      <c r="DX220" s="221"/>
      <c r="DY220" s="221"/>
      <c r="DZ220" s="221"/>
      <c r="EA220" s="221"/>
      <c r="EB220" s="221"/>
      <c r="EC220" s="221"/>
      <c r="ED220" s="221"/>
      <c r="EE220" s="221"/>
      <c r="EF220" s="221"/>
      <c r="EG220" s="221"/>
      <c r="EH220" s="221"/>
      <c r="EI220" s="221"/>
      <c r="EJ220" s="221"/>
      <c r="EK220" s="221"/>
      <c r="EL220" s="221"/>
      <c r="EM220" s="221"/>
      <c r="EN220" s="221"/>
      <c r="EO220" s="221"/>
      <c r="EP220" s="221"/>
      <c r="EQ220" s="221"/>
      <c r="ER220" s="221"/>
      <c r="ES220" s="221"/>
      <c r="ET220" s="221"/>
      <c r="EU220" s="221"/>
      <c r="EV220" s="221"/>
      <c r="EW220" s="221"/>
      <c r="EX220" s="221"/>
      <c r="EY220" s="221"/>
      <c r="EZ220" s="221"/>
      <c r="FA220" s="221"/>
      <c r="FB220" s="221"/>
      <c r="FC220" s="221"/>
      <c r="FD220" s="221"/>
      <c r="FE220" s="221"/>
      <c r="FF220" s="221"/>
      <c r="FG220" s="221"/>
      <c r="FH220" s="221"/>
      <c r="FI220" s="221"/>
      <c r="FJ220" s="221"/>
      <c r="FK220" s="221"/>
      <c r="FL220" s="221"/>
      <c r="FM220" s="221"/>
      <c r="FN220" s="221"/>
      <c r="FO220" s="221"/>
      <c r="FP220" s="221"/>
      <c r="FQ220" s="221"/>
      <c r="FR220" s="221"/>
      <c r="FS220" s="221"/>
      <c r="FT220" s="221"/>
      <c r="FU220" s="221"/>
      <c r="FV220" s="221"/>
      <c r="FW220" s="221"/>
      <c r="FX220" s="221"/>
      <c r="FY220" s="221"/>
      <c r="FZ220" s="221"/>
      <c r="GA220" s="221"/>
      <c r="GB220" s="221"/>
      <c r="GC220" s="221"/>
      <c r="GD220" s="221"/>
      <c r="GE220" s="221"/>
      <c r="GF220" s="221"/>
      <c r="GG220" s="221"/>
      <c r="GH220" s="221"/>
      <c r="GI220" s="221"/>
      <c r="GJ220" s="221"/>
      <c r="GK220" s="221"/>
      <c r="GL220" s="221"/>
    </row>
    <row r="221" spans="1:194" s="222" customFormat="1" x14ac:dyDescent="0.4">
      <c r="A221" s="398"/>
      <c r="B221" s="387"/>
      <c r="C221" s="401"/>
      <c r="D221" s="402"/>
      <c r="E221" s="401"/>
      <c r="F221" s="401"/>
      <c r="G221" s="373"/>
      <c r="H221" s="373"/>
      <c r="I221" s="373"/>
      <c r="J221" s="373"/>
      <c r="K221" s="373"/>
      <c r="L221" s="373"/>
      <c r="M221" s="373"/>
      <c r="N221" s="373"/>
      <c r="O221" s="221"/>
      <c r="P221" s="221"/>
      <c r="Q221" s="221"/>
      <c r="R221" s="221"/>
      <c r="S221" s="221"/>
      <c r="T221" s="221"/>
      <c r="U221" s="221"/>
      <c r="V221" s="221"/>
      <c r="W221" s="221"/>
      <c r="X221" s="221"/>
      <c r="Y221" s="221"/>
      <c r="Z221" s="221"/>
      <c r="AA221" s="221"/>
      <c r="AB221" s="221"/>
      <c r="AC221" s="221"/>
      <c r="AD221" s="221"/>
      <c r="AE221" s="221"/>
      <c r="AF221" s="221"/>
      <c r="AG221" s="221"/>
      <c r="AH221" s="221"/>
      <c r="AI221" s="221"/>
      <c r="AJ221" s="221"/>
      <c r="AK221" s="221"/>
      <c r="AL221" s="221"/>
      <c r="AM221" s="221"/>
      <c r="AN221" s="221"/>
      <c r="AO221" s="221"/>
      <c r="AP221" s="221"/>
      <c r="AQ221" s="221"/>
      <c r="AR221" s="221"/>
      <c r="AS221" s="221"/>
      <c r="AT221" s="221"/>
      <c r="AU221" s="221"/>
      <c r="AV221" s="221"/>
      <c r="AW221" s="221"/>
      <c r="AX221" s="221"/>
      <c r="AY221" s="221"/>
      <c r="AZ221" s="221"/>
      <c r="BA221" s="221"/>
      <c r="BB221" s="221"/>
      <c r="BC221" s="221"/>
      <c r="BD221" s="221"/>
      <c r="BE221" s="221"/>
      <c r="BF221" s="221"/>
      <c r="BG221" s="221"/>
      <c r="BH221" s="221"/>
      <c r="BI221" s="221"/>
      <c r="BJ221" s="221"/>
      <c r="BK221" s="221"/>
      <c r="BL221" s="221"/>
      <c r="BM221" s="221"/>
      <c r="BN221" s="221"/>
      <c r="BO221" s="221"/>
      <c r="BP221" s="221"/>
      <c r="BQ221" s="221"/>
      <c r="BR221" s="221"/>
      <c r="BS221" s="221"/>
      <c r="BT221" s="221"/>
      <c r="BU221" s="221"/>
      <c r="BV221" s="221"/>
      <c r="BW221" s="221"/>
      <c r="BX221" s="221"/>
      <c r="BY221" s="221"/>
      <c r="BZ221" s="221"/>
      <c r="CA221" s="221"/>
      <c r="CB221" s="221"/>
      <c r="CC221" s="221"/>
      <c r="CD221" s="221"/>
      <c r="CE221" s="221"/>
      <c r="CF221" s="221"/>
      <c r="CG221" s="221"/>
      <c r="CH221" s="221"/>
      <c r="CI221" s="221"/>
      <c r="CJ221" s="221"/>
      <c r="CK221" s="221"/>
      <c r="CL221" s="221"/>
      <c r="CM221" s="221"/>
      <c r="CN221" s="221"/>
      <c r="CO221" s="221"/>
      <c r="CP221" s="221"/>
      <c r="CQ221" s="221"/>
      <c r="CR221" s="221"/>
      <c r="CS221" s="221"/>
      <c r="CT221" s="221"/>
      <c r="CU221" s="221"/>
      <c r="CV221" s="221"/>
      <c r="CW221" s="221"/>
      <c r="CX221" s="221"/>
      <c r="CY221" s="221"/>
      <c r="CZ221" s="221"/>
      <c r="DA221" s="221"/>
      <c r="DB221" s="221"/>
      <c r="DC221" s="221"/>
      <c r="DD221" s="221"/>
      <c r="DE221" s="221"/>
      <c r="DF221" s="221"/>
      <c r="DG221" s="221"/>
      <c r="DH221" s="221"/>
      <c r="DI221" s="221"/>
      <c r="DJ221" s="221"/>
      <c r="DK221" s="221"/>
      <c r="DL221" s="221"/>
      <c r="DM221" s="221"/>
      <c r="DN221" s="221"/>
      <c r="DO221" s="221"/>
      <c r="DP221" s="221"/>
      <c r="DQ221" s="221"/>
      <c r="DR221" s="221"/>
      <c r="DS221" s="221"/>
      <c r="DT221" s="221"/>
      <c r="DU221" s="221"/>
      <c r="DV221" s="221"/>
      <c r="DW221" s="221"/>
      <c r="DX221" s="221"/>
      <c r="DY221" s="221"/>
      <c r="DZ221" s="221"/>
      <c r="EA221" s="221"/>
      <c r="EB221" s="221"/>
      <c r="EC221" s="221"/>
      <c r="ED221" s="221"/>
      <c r="EE221" s="221"/>
      <c r="EF221" s="221"/>
      <c r="EG221" s="221"/>
      <c r="EH221" s="221"/>
      <c r="EI221" s="221"/>
      <c r="EJ221" s="221"/>
      <c r="EK221" s="221"/>
      <c r="EL221" s="221"/>
      <c r="EM221" s="221"/>
      <c r="EN221" s="221"/>
      <c r="EO221" s="221"/>
      <c r="EP221" s="221"/>
      <c r="EQ221" s="221"/>
      <c r="ER221" s="221"/>
      <c r="ES221" s="221"/>
      <c r="ET221" s="221"/>
      <c r="EU221" s="221"/>
      <c r="EV221" s="221"/>
      <c r="EW221" s="221"/>
      <c r="EX221" s="221"/>
      <c r="EY221" s="221"/>
      <c r="EZ221" s="221"/>
      <c r="FA221" s="221"/>
      <c r="FB221" s="221"/>
      <c r="FC221" s="221"/>
      <c r="FD221" s="221"/>
      <c r="FE221" s="221"/>
      <c r="FF221" s="221"/>
      <c r="FG221" s="221"/>
      <c r="FH221" s="221"/>
      <c r="FI221" s="221"/>
      <c r="FJ221" s="221"/>
      <c r="FK221" s="221"/>
      <c r="FL221" s="221"/>
      <c r="FM221" s="221"/>
      <c r="FN221" s="221"/>
      <c r="FO221" s="221"/>
      <c r="FP221" s="221"/>
      <c r="FQ221" s="221"/>
      <c r="FR221" s="221"/>
      <c r="FS221" s="221"/>
      <c r="FT221" s="221"/>
      <c r="FU221" s="221"/>
      <c r="FV221" s="221"/>
      <c r="FW221" s="221"/>
      <c r="FX221" s="221"/>
      <c r="FY221" s="221"/>
      <c r="FZ221" s="221"/>
      <c r="GA221" s="221"/>
      <c r="GB221" s="221"/>
      <c r="GC221" s="221"/>
      <c r="GD221" s="221"/>
      <c r="GE221" s="221"/>
      <c r="GF221" s="221"/>
      <c r="GG221" s="221"/>
      <c r="GH221" s="221"/>
      <c r="GI221" s="221"/>
      <c r="GJ221" s="221"/>
      <c r="GK221" s="221"/>
      <c r="GL221" s="221"/>
    </row>
    <row r="222" spans="1:194" s="222" customFormat="1" x14ac:dyDescent="0.4">
      <c r="A222" s="395"/>
      <c r="B222" s="387"/>
      <c r="C222" s="401"/>
      <c r="D222" s="402"/>
      <c r="E222" s="401"/>
      <c r="F222" s="401"/>
      <c r="G222" s="373"/>
      <c r="H222" s="373"/>
      <c r="I222" s="373"/>
      <c r="J222" s="373"/>
      <c r="K222" s="373"/>
      <c r="L222" s="373"/>
      <c r="M222" s="373"/>
      <c r="N222" s="373"/>
      <c r="O222" s="221"/>
      <c r="P222" s="221"/>
      <c r="Q222" s="221"/>
      <c r="R222" s="221"/>
      <c r="S222" s="221"/>
      <c r="T222" s="221"/>
      <c r="U222" s="221"/>
      <c r="V222" s="221"/>
      <c r="W222" s="221"/>
      <c r="X222" s="221"/>
      <c r="Y222" s="221"/>
      <c r="Z222" s="221"/>
      <c r="AA222" s="221"/>
      <c r="AB222" s="221"/>
      <c r="AC222" s="221"/>
      <c r="AD222" s="221"/>
      <c r="AE222" s="221"/>
      <c r="AF222" s="221"/>
      <c r="AG222" s="221"/>
      <c r="AH222" s="221"/>
      <c r="AI222" s="221"/>
      <c r="AJ222" s="221"/>
      <c r="AK222" s="221"/>
      <c r="AL222" s="221"/>
      <c r="AM222" s="221"/>
      <c r="AN222" s="221"/>
      <c r="AO222" s="221"/>
      <c r="AP222" s="221"/>
      <c r="AQ222" s="221"/>
      <c r="AR222" s="221"/>
      <c r="AS222" s="221"/>
      <c r="AT222" s="221"/>
      <c r="AU222" s="221"/>
      <c r="AV222" s="221"/>
      <c r="AW222" s="221"/>
      <c r="AX222" s="221"/>
      <c r="AY222" s="221"/>
      <c r="AZ222" s="221"/>
      <c r="BA222" s="221"/>
      <c r="BB222" s="221"/>
      <c r="BC222" s="221"/>
      <c r="BD222" s="221"/>
      <c r="BE222" s="221"/>
      <c r="BF222" s="221"/>
      <c r="BG222" s="221"/>
      <c r="BH222" s="221"/>
      <c r="BI222" s="221"/>
      <c r="BJ222" s="221"/>
      <c r="BK222" s="221"/>
      <c r="BL222" s="221"/>
      <c r="BM222" s="221"/>
      <c r="BN222" s="221"/>
      <c r="BO222" s="221"/>
      <c r="BP222" s="221"/>
      <c r="BQ222" s="221"/>
      <c r="BR222" s="221"/>
      <c r="BS222" s="221"/>
      <c r="BT222" s="221"/>
      <c r="BU222" s="221"/>
      <c r="BV222" s="221"/>
      <c r="BW222" s="221"/>
      <c r="BX222" s="221"/>
      <c r="BY222" s="221"/>
      <c r="BZ222" s="221"/>
      <c r="CA222" s="221"/>
      <c r="CB222" s="221"/>
      <c r="CC222" s="221"/>
      <c r="CD222" s="221"/>
      <c r="CE222" s="221"/>
      <c r="CF222" s="221"/>
      <c r="CG222" s="221"/>
      <c r="CH222" s="221"/>
      <c r="CI222" s="221"/>
      <c r="CJ222" s="221"/>
      <c r="CK222" s="221"/>
      <c r="CL222" s="221"/>
      <c r="CM222" s="221"/>
      <c r="CN222" s="221"/>
      <c r="CO222" s="221"/>
      <c r="CP222" s="221"/>
      <c r="CQ222" s="221"/>
      <c r="CR222" s="221"/>
      <c r="CS222" s="221"/>
      <c r="CT222" s="221"/>
      <c r="CU222" s="221"/>
      <c r="CV222" s="221"/>
      <c r="CW222" s="221"/>
      <c r="CX222" s="221"/>
      <c r="CY222" s="221"/>
      <c r="CZ222" s="221"/>
      <c r="DA222" s="221"/>
      <c r="DB222" s="221"/>
      <c r="DC222" s="221"/>
      <c r="DD222" s="221"/>
      <c r="DE222" s="221"/>
      <c r="DF222" s="221"/>
      <c r="DG222" s="221"/>
      <c r="DH222" s="221"/>
      <c r="DI222" s="221"/>
      <c r="DJ222" s="221"/>
      <c r="DK222" s="221"/>
      <c r="DL222" s="221"/>
      <c r="DM222" s="221"/>
      <c r="DN222" s="221"/>
      <c r="DO222" s="221"/>
      <c r="DP222" s="221"/>
      <c r="DQ222" s="221"/>
      <c r="DR222" s="221"/>
      <c r="DS222" s="221"/>
      <c r="DT222" s="221"/>
      <c r="DU222" s="221"/>
      <c r="DV222" s="221"/>
      <c r="DW222" s="221"/>
      <c r="DX222" s="221"/>
      <c r="DY222" s="221"/>
      <c r="DZ222" s="221"/>
      <c r="EA222" s="221"/>
      <c r="EB222" s="221"/>
      <c r="EC222" s="221"/>
      <c r="ED222" s="221"/>
      <c r="EE222" s="221"/>
      <c r="EF222" s="221"/>
      <c r="EG222" s="221"/>
      <c r="EH222" s="221"/>
      <c r="EI222" s="221"/>
      <c r="EJ222" s="221"/>
      <c r="EK222" s="221"/>
      <c r="EL222" s="221"/>
      <c r="EM222" s="221"/>
      <c r="EN222" s="221"/>
      <c r="EO222" s="221"/>
      <c r="EP222" s="221"/>
      <c r="EQ222" s="221"/>
      <c r="ER222" s="221"/>
      <c r="ES222" s="221"/>
      <c r="ET222" s="221"/>
      <c r="EU222" s="221"/>
      <c r="EV222" s="221"/>
      <c r="EW222" s="221"/>
      <c r="EX222" s="221"/>
      <c r="EY222" s="221"/>
      <c r="EZ222" s="221"/>
      <c r="FA222" s="221"/>
      <c r="FB222" s="221"/>
      <c r="FC222" s="221"/>
      <c r="FD222" s="221"/>
      <c r="FE222" s="221"/>
      <c r="FF222" s="221"/>
      <c r="FG222" s="221"/>
      <c r="FH222" s="221"/>
      <c r="FI222" s="221"/>
      <c r="FJ222" s="221"/>
      <c r="FK222" s="221"/>
      <c r="FL222" s="221"/>
      <c r="FM222" s="221"/>
      <c r="FN222" s="221"/>
      <c r="FO222" s="221"/>
      <c r="FP222" s="221"/>
      <c r="FQ222" s="221"/>
      <c r="FR222" s="221"/>
      <c r="FS222" s="221"/>
      <c r="FT222" s="221"/>
      <c r="FU222" s="221"/>
      <c r="FV222" s="221"/>
      <c r="FW222" s="221"/>
      <c r="FX222" s="221"/>
      <c r="FY222" s="221"/>
      <c r="FZ222" s="221"/>
      <c r="GA222" s="221"/>
      <c r="GB222" s="221"/>
      <c r="GC222" s="221"/>
      <c r="GD222" s="221"/>
      <c r="GE222" s="221"/>
      <c r="GF222" s="221"/>
      <c r="GG222" s="221"/>
      <c r="GH222" s="221"/>
      <c r="GI222" s="221"/>
      <c r="GJ222" s="221"/>
      <c r="GK222" s="221"/>
      <c r="GL222" s="221"/>
    </row>
    <row r="223" spans="1:194" s="222" customFormat="1" x14ac:dyDescent="0.4">
      <c r="A223" s="502" t="s">
        <v>783</v>
      </c>
      <c r="B223" s="505"/>
      <c r="C223" s="401"/>
      <c r="D223" s="402"/>
      <c r="E223" s="401"/>
      <c r="F223" s="401"/>
      <c r="G223" s="373"/>
      <c r="H223" s="373"/>
      <c r="I223" s="373"/>
      <c r="J223" s="373"/>
      <c r="K223" s="373"/>
      <c r="L223" s="373"/>
      <c r="M223" s="373"/>
      <c r="N223" s="373"/>
      <c r="O223" s="221"/>
      <c r="P223" s="221"/>
      <c r="Q223" s="221"/>
      <c r="R223" s="221"/>
      <c r="S223" s="221"/>
      <c r="T223" s="221"/>
      <c r="U223" s="221"/>
      <c r="V223" s="221"/>
      <c r="W223" s="221"/>
      <c r="X223" s="221"/>
      <c r="Y223" s="221"/>
      <c r="Z223" s="221"/>
      <c r="AA223" s="221"/>
      <c r="AB223" s="221"/>
      <c r="AC223" s="221"/>
      <c r="AD223" s="221"/>
      <c r="AE223" s="221"/>
      <c r="AF223" s="221"/>
      <c r="AG223" s="221"/>
      <c r="AH223" s="221"/>
      <c r="AI223" s="221"/>
      <c r="AJ223" s="221"/>
      <c r="AK223" s="221"/>
      <c r="AL223" s="221"/>
      <c r="AM223" s="221"/>
      <c r="AN223" s="221"/>
      <c r="AO223" s="221"/>
      <c r="AP223" s="221"/>
      <c r="AQ223" s="221"/>
      <c r="AR223" s="221"/>
      <c r="AS223" s="221"/>
      <c r="AT223" s="221"/>
      <c r="AU223" s="221"/>
      <c r="AV223" s="221"/>
      <c r="AW223" s="221"/>
      <c r="AX223" s="221"/>
      <c r="AY223" s="221"/>
      <c r="AZ223" s="221"/>
      <c r="BA223" s="221"/>
      <c r="BB223" s="221"/>
      <c r="BC223" s="221"/>
      <c r="BD223" s="221"/>
      <c r="BE223" s="221"/>
      <c r="BF223" s="221"/>
      <c r="BG223" s="221"/>
      <c r="BH223" s="221"/>
      <c r="BI223" s="221"/>
      <c r="BJ223" s="221"/>
      <c r="BK223" s="221"/>
      <c r="BL223" s="221"/>
      <c r="BM223" s="221"/>
      <c r="BN223" s="221"/>
      <c r="BO223" s="221"/>
      <c r="BP223" s="221"/>
      <c r="BQ223" s="221"/>
      <c r="BR223" s="221"/>
      <c r="BS223" s="221"/>
      <c r="BT223" s="221"/>
      <c r="BU223" s="221"/>
      <c r="BV223" s="221"/>
      <c r="BW223" s="221"/>
      <c r="BX223" s="221"/>
      <c r="BY223" s="221"/>
      <c r="BZ223" s="221"/>
      <c r="CA223" s="221"/>
      <c r="CB223" s="221"/>
      <c r="CC223" s="221"/>
      <c r="CD223" s="221"/>
      <c r="CE223" s="221"/>
      <c r="CF223" s="221"/>
      <c r="CG223" s="221"/>
      <c r="CH223" s="221"/>
      <c r="CI223" s="221"/>
      <c r="CJ223" s="221"/>
      <c r="CK223" s="221"/>
      <c r="CL223" s="221"/>
      <c r="CM223" s="221"/>
      <c r="CN223" s="221"/>
      <c r="CO223" s="221"/>
      <c r="CP223" s="221"/>
      <c r="CQ223" s="221"/>
      <c r="CR223" s="221"/>
      <c r="CS223" s="221"/>
      <c r="CT223" s="221"/>
      <c r="CU223" s="221"/>
      <c r="CV223" s="221"/>
      <c r="CW223" s="221"/>
      <c r="CX223" s="221"/>
      <c r="CY223" s="221"/>
      <c r="CZ223" s="221"/>
      <c r="DA223" s="221"/>
      <c r="DB223" s="221"/>
      <c r="DC223" s="221"/>
      <c r="DD223" s="221"/>
      <c r="DE223" s="221"/>
      <c r="DF223" s="221"/>
      <c r="DG223" s="221"/>
      <c r="DH223" s="221"/>
      <c r="DI223" s="221"/>
      <c r="DJ223" s="221"/>
      <c r="DK223" s="221"/>
      <c r="DL223" s="221"/>
      <c r="DM223" s="221"/>
      <c r="DN223" s="221"/>
      <c r="DO223" s="221"/>
      <c r="DP223" s="221"/>
      <c r="DQ223" s="221"/>
      <c r="DR223" s="221"/>
      <c r="DS223" s="221"/>
      <c r="DT223" s="221"/>
      <c r="DU223" s="221"/>
      <c r="DV223" s="221"/>
      <c r="DW223" s="221"/>
      <c r="DX223" s="221"/>
      <c r="DY223" s="221"/>
      <c r="DZ223" s="221"/>
      <c r="EA223" s="221"/>
      <c r="EB223" s="221"/>
      <c r="EC223" s="221"/>
      <c r="ED223" s="221"/>
      <c r="EE223" s="221"/>
      <c r="EF223" s="221"/>
      <c r="EG223" s="221"/>
      <c r="EH223" s="221"/>
      <c r="EI223" s="221"/>
      <c r="EJ223" s="221"/>
      <c r="EK223" s="221"/>
      <c r="EL223" s="221"/>
      <c r="EM223" s="221"/>
      <c r="EN223" s="221"/>
      <c r="EO223" s="221"/>
      <c r="EP223" s="221"/>
      <c r="EQ223" s="221"/>
      <c r="ER223" s="221"/>
      <c r="ES223" s="221"/>
      <c r="ET223" s="221"/>
      <c r="EU223" s="221"/>
      <c r="EV223" s="221"/>
      <c r="EW223" s="221"/>
      <c r="EX223" s="221"/>
      <c r="EY223" s="221"/>
      <c r="EZ223" s="221"/>
      <c r="FA223" s="221"/>
      <c r="FB223" s="221"/>
      <c r="FC223" s="221"/>
      <c r="FD223" s="221"/>
      <c r="FE223" s="221"/>
      <c r="FF223" s="221"/>
      <c r="FG223" s="221"/>
      <c r="FH223" s="221"/>
      <c r="FI223" s="221"/>
      <c r="FJ223" s="221"/>
      <c r="FK223" s="221"/>
      <c r="FL223" s="221"/>
      <c r="FM223" s="221"/>
      <c r="FN223" s="221"/>
      <c r="FO223" s="221"/>
      <c r="FP223" s="221"/>
      <c r="FQ223" s="221"/>
      <c r="FR223" s="221"/>
      <c r="FS223" s="221"/>
      <c r="FT223" s="221"/>
      <c r="FU223" s="221"/>
      <c r="FV223" s="221"/>
      <c r="FW223" s="221"/>
      <c r="FX223" s="221"/>
      <c r="FY223" s="221"/>
      <c r="FZ223" s="221"/>
      <c r="GA223" s="221"/>
      <c r="GB223" s="221"/>
      <c r="GC223" s="221"/>
      <c r="GD223" s="221"/>
      <c r="GE223" s="221"/>
      <c r="GF223" s="221"/>
      <c r="GG223" s="221"/>
      <c r="GH223" s="221"/>
      <c r="GI223" s="221"/>
      <c r="GJ223" s="221"/>
      <c r="GK223" s="221"/>
      <c r="GL223" s="221"/>
    </row>
    <row r="224" spans="1:194" s="222" customFormat="1" x14ac:dyDescent="0.4">
      <c r="A224" s="502"/>
      <c r="B224" s="505"/>
      <c r="C224" s="401"/>
      <c r="D224" s="402"/>
      <c r="E224" s="401"/>
      <c r="F224" s="401"/>
      <c r="G224" s="373"/>
      <c r="H224" s="373"/>
      <c r="I224" s="373"/>
      <c r="J224" s="373"/>
      <c r="K224" s="373"/>
      <c r="L224" s="373"/>
      <c r="M224" s="373"/>
      <c r="N224" s="373"/>
      <c r="O224" s="221"/>
      <c r="P224" s="221"/>
      <c r="Q224" s="221"/>
      <c r="R224" s="221"/>
      <c r="S224" s="221"/>
      <c r="T224" s="221"/>
      <c r="U224" s="221"/>
      <c r="V224" s="221"/>
      <c r="W224" s="221"/>
      <c r="X224" s="221"/>
      <c r="Y224" s="221"/>
      <c r="Z224" s="221"/>
      <c r="AA224" s="221"/>
      <c r="AB224" s="221"/>
      <c r="AC224" s="221"/>
      <c r="AD224" s="221"/>
      <c r="AE224" s="221"/>
      <c r="AF224" s="221"/>
      <c r="AG224" s="221"/>
      <c r="AH224" s="221"/>
      <c r="AI224" s="221"/>
      <c r="AJ224" s="221"/>
      <c r="AK224" s="221"/>
      <c r="AL224" s="221"/>
      <c r="AM224" s="221"/>
      <c r="AN224" s="221"/>
      <c r="AO224" s="221"/>
      <c r="AP224" s="221"/>
      <c r="AQ224" s="221"/>
      <c r="AR224" s="221"/>
      <c r="AS224" s="221"/>
      <c r="AT224" s="221"/>
      <c r="AU224" s="221"/>
      <c r="AV224" s="221"/>
      <c r="AW224" s="221"/>
      <c r="AX224" s="221"/>
      <c r="AY224" s="221"/>
      <c r="AZ224" s="221"/>
      <c r="BA224" s="221"/>
      <c r="BB224" s="221"/>
      <c r="BC224" s="221"/>
      <c r="BD224" s="221"/>
      <c r="BE224" s="221"/>
      <c r="BF224" s="221"/>
      <c r="BG224" s="221"/>
      <c r="BH224" s="221"/>
      <c r="BI224" s="221"/>
      <c r="BJ224" s="221"/>
      <c r="BK224" s="221"/>
      <c r="BL224" s="221"/>
      <c r="BM224" s="221"/>
      <c r="BN224" s="221"/>
      <c r="BO224" s="221"/>
      <c r="BP224" s="221"/>
      <c r="BQ224" s="221"/>
      <c r="BR224" s="221"/>
      <c r="BS224" s="221"/>
      <c r="BT224" s="221"/>
      <c r="BU224" s="221"/>
      <c r="BV224" s="221"/>
      <c r="BW224" s="221"/>
      <c r="BX224" s="221"/>
      <c r="BY224" s="221"/>
      <c r="BZ224" s="221"/>
      <c r="CA224" s="221"/>
      <c r="CB224" s="221"/>
      <c r="CC224" s="221"/>
      <c r="CD224" s="221"/>
      <c r="CE224" s="221"/>
      <c r="CF224" s="221"/>
      <c r="CG224" s="221"/>
      <c r="CH224" s="221"/>
      <c r="CI224" s="221"/>
      <c r="CJ224" s="221"/>
      <c r="CK224" s="221"/>
      <c r="CL224" s="221"/>
      <c r="CM224" s="221"/>
      <c r="CN224" s="221"/>
      <c r="CO224" s="221"/>
      <c r="CP224" s="221"/>
      <c r="CQ224" s="221"/>
      <c r="CR224" s="221"/>
      <c r="CS224" s="221"/>
      <c r="CT224" s="221"/>
      <c r="CU224" s="221"/>
      <c r="CV224" s="221"/>
      <c r="CW224" s="221"/>
      <c r="CX224" s="221"/>
      <c r="CY224" s="221"/>
      <c r="CZ224" s="221"/>
      <c r="DA224" s="221"/>
      <c r="DB224" s="221"/>
      <c r="DC224" s="221"/>
      <c r="DD224" s="221"/>
      <c r="DE224" s="221"/>
      <c r="DF224" s="221"/>
      <c r="DG224" s="221"/>
      <c r="DH224" s="221"/>
      <c r="DI224" s="221"/>
      <c r="DJ224" s="221"/>
      <c r="DK224" s="221"/>
      <c r="DL224" s="221"/>
      <c r="DM224" s="221"/>
      <c r="DN224" s="221"/>
      <c r="DO224" s="221"/>
      <c r="DP224" s="221"/>
      <c r="DQ224" s="221"/>
      <c r="DR224" s="221"/>
      <c r="DS224" s="221"/>
      <c r="DT224" s="221"/>
      <c r="DU224" s="221"/>
      <c r="DV224" s="221"/>
      <c r="DW224" s="221"/>
      <c r="DX224" s="221"/>
      <c r="DY224" s="221"/>
      <c r="DZ224" s="221"/>
      <c r="EA224" s="221"/>
      <c r="EB224" s="221"/>
      <c r="EC224" s="221"/>
      <c r="ED224" s="221"/>
      <c r="EE224" s="221"/>
      <c r="EF224" s="221"/>
      <c r="EG224" s="221"/>
      <c r="EH224" s="221"/>
      <c r="EI224" s="221"/>
      <c r="EJ224" s="221"/>
      <c r="EK224" s="221"/>
      <c r="EL224" s="221"/>
      <c r="EM224" s="221"/>
      <c r="EN224" s="221"/>
      <c r="EO224" s="221"/>
      <c r="EP224" s="221"/>
      <c r="EQ224" s="221"/>
      <c r="ER224" s="221"/>
      <c r="ES224" s="221"/>
      <c r="ET224" s="221"/>
      <c r="EU224" s="221"/>
      <c r="EV224" s="221"/>
      <c r="EW224" s="221"/>
      <c r="EX224" s="221"/>
      <c r="EY224" s="221"/>
      <c r="EZ224" s="221"/>
      <c r="FA224" s="221"/>
      <c r="FB224" s="221"/>
      <c r="FC224" s="221"/>
      <c r="FD224" s="221"/>
      <c r="FE224" s="221"/>
      <c r="FF224" s="221"/>
      <c r="FG224" s="221"/>
      <c r="FH224" s="221"/>
      <c r="FI224" s="221"/>
      <c r="FJ224" s="221"/>
      <c r="FK224" s="221"/>
      <c r="FL224" s="221"/>
      <c r="FM224" s="221"/>
      <c r="FN224" s="221"/>
      <c r="FO224" s="221"/>
      <c r="FP224" s="221"/>
      <c r="FQ224" s="221"/>
      <c r="FR224" s="221"/>
      <c r="FS224" s="221"/>
      <c r="FT224" s="221"/>
      <c r="FU224" s="221"/>
      <c r="FV224" s="221"/>
      <c r="FW224" s="221"/>
      <c r="FX224" s="221"/>
      <c r="FY224" s="221"/>
      <c r="FZ224" s="221"/>
      <c r="GA224" s="221"/>
      <c r="GB224" s="221"/>
      <c r="GC224" s="221"/>
      <c r="GD224" s="221"/>
      <c r="GE224" s="221"/>
      <c r="GF224" s="221"/>
      <c r="GG224" s="221"/>
      <c r="GH224" s="221"/>
      <c r="GI224" s="221"/>
      <c r="GJ224" s="221"/>
      <c r="GK224" s="221"/>
      <c r="GL224" s="221"/>
    </row>
    <row r="225" spans="1:2" x14ac:dyDescent="0.4">
      <c r="A225" s="502"/>
      <c r="B225" s="505"/>
    </row>
    <row r="226" spans="1:2" x14ac:dyDescent="0.4">
      <c r="A226" s="502"/>
      <c r="B226" s="505"/>
    </row>
    <row r="227" spans="1:2" x14ac:dyDescent="0.4">
      <c r="A227" s="508" t="s">
        <v>784</v>
      </c>
      <c r="B227" s="505"/>
    </row>
    <row r="228" spans="1:2" x14ac:dyDescent="0.4">
      <c r="A228" s="500" t="s">
        <v>786</v>
      </c>
      <c r="B228" s="505"/>
    </row>
  </sheetData>
  <mergeCells count="22">
    <mergeCell ref="N18:N19"/>
    <mergeCell ref="O18:O19"/>
    <mergeCell ref="A174:B174"/>
    <mergeCell ref="C174:N174"/>
    <mergeCell ref="A175:B175"/>
    <mergeCell ref="C175:N175"/>
    <mergeCell ref="F18:F19"/>
    <mergeCell ref="G18:G43"/>
    <mergeCell ref="H18:I18"/>
    <mergeCell ref="J18:K18"/>
    <mergeCell ref="L18:L19"/>
    <mergeCell ref="M18:M19"/>
    <mergeCell ref="A18:A45"/>
    <mergeCell ref="B18:B45"/>
    <mergeCell ref="C18:C19"/>
    <mergeCell ref="D18:D19"/>
    <mergeCell ref="E18:E19"/>
    <mergeCell ref="H2:I2"/>
    <mergeCell ref="H3:I3"/>
    <mergeCell ref="G4:J4"/>
    <mergeCell ref="G5:J5"/>
    <mergeCell ref="G6:J6"/>
  </mergeCells>
  <phoneticPr fontId="65" type="noConversion"/>
  <printOptions horizontalCentered="1"/>
  <pageMargins left="0.7" right="0.7" top="0.75" bottom="0.75" header="0.3" footer="0.3"/>
  <pageSetup paperSize="8" scale="42" fitToHeight="0" orientation="landscape" r:id="rId1"/>
  <headerFooter>
    <oddFooter>&amp;L&amp;12Project: Expansion Of Guard House with CCTV Control Room
Location: San Isidro and Lucinda Extension Campus, Tarlac State University 
Duration: 150 Calendar Days&amp;C&amp;12Page &amp;P of &amp;[4</oddFooter>
  </headerFooter>
  <rowBreaks count="1" manualBreakCount="1">
    <brk id="191" max="14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0BD50-1FD6-44DD-B4E6-EC73F5022602}">
  <sheetPr>
    <tabColor rgb="FFFF0000"/>
  </sheetPr>
  <dimension ref="A1:H35"/>
  <sheetViews>
    <sheetView topLeftCell="A5" workbookViewId="0">
      <selection activeCell="I31" sqref="I31"/>
    </sheetView>
  </sheetViews>
  <sheetFormatPr defaultRowHeight="13.5" customHeight="1" x14ac:dyDescent="0.25"/>
  <cols>
    <col min="1" max="1" width="10" style="63" customWidth="1"/>
    <col min="2" max="2" width="10.7109375" style="63" customWidth="1"/>
    <col min="3" max="3" width="25.7109375" style="35" customWidth="1"/>
    <col min="4" max="4" width="20.7109375" style="35" hidden="1" customWidth="1"/>
    <col min="5" max="5" width="20.7109375" style="35" customWidth="1"/>
    <col min="6" max="6" width="2.28515625" style="35" hidden="1" customWidth="1"/>
    <col min="7" max="7" width="10.28515625" style="35" bestFit="1" customWidth="1"/>
    <col min="8" max="256" width="9.140625" style="35"/>
    <col min="257" max="257" width="10" style="35" customWidth="1"/>
    <col min="258" max="258" width="10.7109375" style="35" customWidth="1"/>
    <col min="259" max="259" width="25.7109375" style="35" customWidth="1"/>
    <col min="260" max="261" width="20.7109375" style="35" customWidth="1"/>
    <col min="262" max="512" width="9.140625" style="35"/>
    <col min="513" max="513" width="10" style="35" customWidth="1"/>
    <col min="514" max="514" width="10.7109375" style="35" customWidth="1"/>
    <col min="515" max="515" width="25.7109375" style="35" customWidth="1"/>
    <col min="516" max="517" width="20.7109375" style="35" customWidth="1"/>
    <col min="518" max="768" width="9.140625" style="35"/>
    <col min="769" max="769" width="10" style="35" customWidth="1"/>
    <col min="770" max="770" width="10.7109375" style="35" customWidth="1"/>
    <col min="771" max="771" width="25.7109375" style="35" customWidth="1"/>
    <col min="772" max="773" width="20.7109375" style="35" customWidth="1"/>
    <col min="774" max="1024" width="9.140625" style="35"/>
    <col min="1025" max="1025" width="10" style="35" customWidth="1"/>
    <col min="1026" max="1026" width="10.7109375" style="35" customWidth="1"/>
    <col min="1027" max="1027" width="25.7109375" style="35" customWidth="1"/>
    <col min="1028" max="1029" width="20.7109375" style="35" customWidth="1"/>
    <col min="1030" max="1280" width="9.140625" style="35"/>
    <col min="1281" max="1281" width="10" style="35" customWidth="1"/>
    <col min="1282" max="1282" width="10.7109375" style="35" customWidth="1"/>
    <col min="1283" max="1283" width="25.7109375" style="35" customWidth="1"/>
    <col min="1284" max="1285" width="20.7109375" style="35" customWidth="1"/>
    <col min="1286" max="1536" width="9.140625" style="35"/>
    <col min="1537" max="1537" width="10" style="35" customWidth="1"/>
    <col min="1538" max="1538" width="10.7109375" style="35" customWidth="1"/>
    <col min="1539" max="1539" width="25.7109375" style="35" customWidth="1"/>
    <col min="1540" max="1541" width="20.7109375" style="35" customWidth="1"/>
    <col min="1542" max="1792" width="9.140625" style="35"/>
    <col min="1793" max="1793" width="10" style="35" customWidth="1"/>
    <col min="1794" max="1794" width="10.7109375" style="35" customWidth="1"/>
    <col min="1795" max="1795" width="25.7109375" style="35" customWidth="1"/>
    <col min="1796" max="1797" width="20.7109375" style="35" customWidth="1"/>
    <col min="1798" max="2048" width="9.140625" style="35"/>
    <col min="2049" max="2049" width="10" style="35" customWidth="1"/>
    <col min="2050" max="2050" width="10.7109375" style="35" customWidth="1"/>
    <col min="2051" max="2051" width="25.7109375" style="35" customWidth="1"/>
    <col min="2052" max="2053" width="20.7109375" style="35" customWidth="1"/>
    <col min="2054" max="2304" width="9.140625" style="35"/>
    <col min="2305" max="2305" width="10" style="35" customWidth="1"/>
    <col min="2306" max="2306" width="10.7109375" style="35" customWidth="1"/>
    <col min="2307" max="2307" width="25.7109375" style="35" customWidth="1"/>
    <col min="2308" max="2309" width="20.7109375" style="35" customWidth="1"/>
    <col min="2310" max="2560" width="9.140625" style="35"/>
    <col min="2561" max="2561" width="10" style="35" customWidth="1"/>
    <col min="2562" max="2562" width="10.7109375" style="35" customWidth="1"/>
    <col min="2563" max="2563" width="25.7109375" style="35" customWidth="1"/>
    <col min="2564" max="2565" width="20.7109375" style="35" customWidth="1"/>
    <col min="2566" max="2816" width="9.140625" style="35"/>
    <col min="2817" max="2817" width="10" style="35" customWidth="1"/>
    <col min="2818" max="2818" width="10.7109375" style="35" customWidth="1"/>
    <col min="2819" max="2819" width="25.7109375" style="35" customWidth="1"/>
    <col min="2820" max="2821" width="20.7109375" style="35" customWidth="1"/>
    <col min="2822" max="3072" width="9.140625" style="35"/>
    <col min="3073" max="3073" width="10" style="35" customWidth="1"/>
    <col min="3074" max="3074" width="10.7109375" style="35" customWidth="1"/>
    <col min="3075" max="3075" width="25.7109375" style="35" customWidth="1"/>
    <col min="3076" max="3077" width="20.7109375" style="35" customWidth="1"/>
    <col min="3078" max="3328" width="9.140625" style="35"/>
    <col min="3329" max="3329" width="10" style="35" customWidth="1"/>
    <col min="3330" max="3330" width="10.7109375" style="35" customWidth="1"/>
    <col min="3331" max="3331" width="25.7109375" style="35" customWidth="1"/>
    <col min="3332" max="3333" width="20.7109375" style="35" customWidth="1"/>
    <col min="3334" max="3584" width="9.140625" style="35"/>
    <col min="3585" max="3585" width="10" style="35" customWidth="1"/>
    <col min="3586" max="3586" width="10.7109375" style="35" customWidth="1"/>
    <col min="3587" max="3587" width="25.7109375" style="35" customWidth="1"/>
    <col min="3588" max="3589" width="20.7109375" style="35" customWidth="1"/>
    <col min="3590" max="3840" width="9.140625" style="35"/>
    <col min="3841" max="3841" width="10" style="35" customWidth="1"/>
    <col min="3842" max="3842" width="10.7109375" style="35" customWidth="1"/>
    <col min="3843" max="3843" width="25.7109375" style="35" customWidth="1"/>
    <col min="3844" max="3845" width="20.7109375" style="35" customWidth="1"/>
    <col min="3846" max="4096" width="9.140625" style="35"/>
    <col min="4097" max="4097" width="10" style="35" customWidth="1"/>
    <col min="4098" max="4098" width="10.7109375" style="35" customWidth="1"/>
    <col min="4099" max="4099" width="25.7109375" style="35" customWidth="1"/>
    <col min="4100" max="4101" width="20.7109375" style="35" customWidth="1"/>
    <col min="4102" max="4352" width="9.140625" style="35"/>
    <col min="4353" max="4353" width="10" style="35" customWidth="1"/>
    <col min="4354" max="4354" width="10.7109375" style="35" customWidth="1"/>
    <col min="4355" max="4355" width="25.7109375" style="35" customWidth="1"/>
    <col min="4356" max="4357" width="20.7109375" style="35" customWidth="1"/>
    <col min="4358" max="4608" width="9.140625" style="35"/>
    <col min="4609" max="4609" width="10" style="35" customWidth="1"/>
    <col min="4610" max="4610" width="10.7109375" style="35" customWidth="1"/>
    <col min="4611" max="4611" width="25.7109375" style="35" customWidth="1"/>
    <col min="4612" max="4613" width="20.7109375" style="35" customWidth="1"/>
    <col min="4614" max="4864" width="9.140625" style="35"/>
    <col min="4865" max="4865" width="10" style="35" customWidth="1"/>
    <col min="4866" max="4866" width="10.7109375" style="35" customWidth="1"/>
    <col min="4867" max="4867" width="25.7109375" style="35" customWidth="1"/>
    <col min="4868" max="4869" width="20.7109375" style="35" customWidth="1"/>
    <col min="4870" max="5120" width="9.140625" style="35"/>
    <col min="5121" max="5121" width="10" style="35" customWidth="1"/>
    <col min="5122" max="5122" width="10.7109375" style="35" customWidth="1"/>
    <col min="5123" max="5123" width="25.7109375" style="35" customWidth="1"/>
    <col min="5124" max="5125" width="20.7109375" style="35" customWidth="1"/>
    <col min="5126" max="5376" width="9.140625" style="35"/>
    <col min="5377" max="5377" width="10" style="35" customWidth="1"/>
    <col min="5378" max="5378" width="10.7109375" style="35" customWidth="1"/>
    <col min="5379" max="5379" width="25.7109375" style="35" customWidth="1"/>
    <col min="5380" max="5381" width="20.7109375" style="35" customWidth="1"/>
    <col min="5382" max="5632" width="9.140625" style="35"/>
    <col min="5633" max="5633" width="10" style="35" customWidth="1"/>
    <col min="5634" max="5634" width="10.7109375" style="35" customWidth="1"/>
    <col min="5635" max="5635" width="25.7109375" style="35" customWidth="1"/>
    <col min="5636" max="5637" width="20.7109375" style="35" customWidth="1"/>
    <col min="5638" max="5888" width="9.140625" style="35"/>
    <col min="5889" max="5889" width="10" style="35" customWidth="1"/>
    <col min="5890" max="5890" width="10.7109375" style="35" customWidth="1"/>
    <col min="5891" max="5891" width="25.7109375" style="35" customWidth="1"/>
    <col min="5892" max="5893" width="20.7109375" style="35" customWidth="1"/>
    <col min="5894" max="6144" width="9.140625" style="35"/>
    <col min="6145" max="6145" width="10" style="35" customWidth="1"/>
    <col min="6146" max="6146" width="10.7109375" style="35" customWidth="1"/>
    <col min="6147" max="6147" width="25.7109375" style="35" customWidth="1"/>
    <col min="6148" max="6149" width="20.7109375" style="35" customWidth="1"/>
    <col min="6150" max="6400" width="9.140625" style="35"/>
    <col min="6401" max="6401" width="10" style="35" customWidth="1"/>
    <col min="6402" max="6402" width="10.7109375" style="35" customWidth="1"/>
    <col min="6403" max="6403" width="25.7109375" style="35" customWidth="1"/>
    <col min="6404" max="6405" width="20.7109375" style="35" customWidth="1"/>
    <col min="6406" max="6656" width="9.140625" style="35"/>
    <col min="6657" max="6657" width="10" style="35" customWidth="1"/>
    <col min="6658" max="6658" width="10.7109375" style="35" customWidth="1"/>
    <col min="6659" max="6659" width="25.7109375" style="35" customWidth="1"/>
    <col min="6660" max="6661" width="20.7109375" style="35" customWidth="1"/>
    <col min="6662" max="6912" width="9.140625" style="35"/>
    <col min="6913" max="6913" width="10" style="35" customWidth="1"/>
    <col min="6914" max="6914" width="10.7109375" style="35" customWidth="1"/>
    <col min="6915" max="6915" width="25.7109375" style="35" customWidth="1"/>
    <col min="6916" max="6917" width="20.7109375" style="35" customWidth="1"/>
    <col min="6918" max="7168" width="9.140625" style="35"/>
    <col min="7169" max="7169" width="10" style="35" customWidth="1"/>
    <col min="7170" max="7170" width="10.7109375" style="35" customWidth="1"/>
    <col min="7171" max="7171" width="25.7109375" style="35" customWidth="1"/>
    <col min="7172" max="7173" width="20.7109375" style="35" customWidth="1"/>
    <col min="7174" max="7424" width="9.140625" style="35"/>
    <col min="7425" max="7425" width="10" style="35" customWidth="1"/>
    <col min="7426" max="7426" width="10.7109375" style="35" customWidth="1"/>
    <col min="7427" max="7427" width="25.7109375" style="35" customWidth="1"/>
    <col min="7428" max="7429" width="20.7109375" style="35" customWidth="1"/>
    <col min="7430" max="7680" width="9.140625" style="35"/>
    <col min="7681" max="7681" width="10" style="35" customWidth="1"/>
    <col min="7682" max="7682" width="10.7109375" style="35" customWidth="1"/>
    <col min="7683" max="7683" width="25.7109375" style="35" customWidth="1"/>
    <col min="7684" max="7685" width="20.7109375" style="35" customWidth="1"/>
    <col min="7686" max="7936" width="9.140625" style="35"/>
    <col min="7937" max="7937" width="10" style="35" customWidth="1"/>
    <col min="7938" max="7938" width="10.7109375" style="35" customWidth="1"/>
    <col min="7939" max="7939" width="25.7109375" style="35" customWidth="1"/>
    <col min="7940" max="7941" width="20.7109375" style="35" customWidth="1"/>
    <col min="7942" max="8192" width="9.140625" style="35"/>
    <col min="8193" max="8193" width="10" style="35" customWidth="1"/>
    <col min="8194" max="8194" width="10.7109375" style="35" customWidth="1"/>
    <col min="8195" max="8195" width="25.7109375" style="35" customWidth="1"/>
    <col min="8196" max="8197" width="20.7109375" style="35" customWidth="1"/>
    <col min="8198" max="8448" width="9.140625" style="35"/>
    <col min="8449" max="8449" width="10" style="35" customWidth="1"/>
    <col min="8450" max="8450" width="10.7109375" style="35" customWidth="1"/>
    <col min="8451" max="8451" width="25.7109375" style="35" customWidth="1"/>
    <col min="8452" max="8453" width="20.7109375" style="35" customWidth="1"/>
    <col min="8454" max="8704" width="9.140625" style="35"/>
    <col min="8705" max="8705" width="10" style="35" customWidth="1"/>
    <col min="8706" max="8706" width="10.7109375" style="35" customWidth="1"/>
    <col min="8707" max="8707" width="25.7109375" style="35" customWidth="1"/>
    <col min="8708" max="8709" width="20.7109375" style="35" customWidth="1"/>
    <col min="8710" max="8960" width="9.140625" style="35"/>
    <col min="8961" max="8961" width="10" style="35" customWidth="1"/>
    <col min="8962" max="8962" width="10.7109375" style="35" customWidth="1"/>
    <col min="8963" max="8963" width="25.7109375" style="35" customWidth="1"/>
    <col min="8964" max="8965" width="20.7109375" style="35" customWidth="1"/>
    <col min="8966" max="9216" width="9.140625" style="35"/>
    <col min="9217" max="9217" width="10" style="35" customWidth="1"/>
    <col min="9218" max="9218" width="10.7109375" style="35" customWidth="1"/>
    <col min="9219" max="9219" width="25.7109375" style="35" customWidth="1"/>
    <col min="9220" max="9221" width="20.7109375" style="35" customWidth="1"/>
    <col min="9222" max="9472" width="9.140625" style="35"/>
    <col min="9473" max="9473" width="10" style="35" customWidth="1"/>
    <col min="9474" max="9474" width="10.7109375" style="35" customWidth="1"/>
    <col min="9475" max="9475" width="25.7109375" style="35" customWidth="1"/>
    <col min="9476" max="9477" width="20.7109375" style="35" customWidth="1"/>
    <col min="9478" max="9728" width="9.140625" style="35"/>
    <col min="9729" max="9729" width="10" style="35" customWidth="1"/>
    <col min="9730" max="9730" width="10.7109375" style="35" customWidth="1"/>
    <col min="9731" max="9731" width="25.7109375" style="35" customWidth="1"/>
    <col min="9732" max="9733" width="20.7109375" style="35" customWidth="1"/>
    <col min="9734" max="9984" width="9.140625" style="35"/>
    <col min="9985" max="9985" width="10" style="35" customWidth="1"/>
    <col min="9986" max="9986" width="10.7109375" style="35" customWidth="1"/>
    <col min="9987" max="9987" width="25.7109375" style="35" customWidth="1"/>
    <col min="9988" max="9989" width="20.7109375" style="35" customWidth="1"/>
    <col min="9990" max="10240" width="9.140625" style="35"/>
    <col min="10241" max="10241" width="10" style="35" customWidth="1"/>
    <col min="10242" max="10242" width="10.7109375" style="35" customWidth="1"/>
    <col min="10243" max="10243" width="25.7109375" style="35" customWidth="1"/>
    <col min="10244" max="10245" width="20.7109375" style="35" customWidth="1"/>
    <col min="10246" max="10496" width="9.140625" style="35"/>
    <col min="10497" max="10497" width="10" style="35" customWidth="1"/>
    <col min="10498" max="10498" width="10.7109375" style="35" customWidth="1"/>
    <col min="10499" max="10499" width="25.7109375" style="35" customWidth="1"/>
    <col min="10500" max="10501" width="20.7109375" style="35" customWidth="1"/>
    <col min="10502" max="10752" width="9.140625" style="35"/>
    <col min="10753" max="10753" width="10" style="35" customWidth="1"/>
    <col min="10754" max="10754" width="10.7109375" style="35" customWidth="1"/>
    <col min="10755" max="10755" width="25.7109375" style="35" customWidth="1"/>
    <col min="10756" max="10757" width="20.7109375" style="35" customWidth="1"/>
    <col min="10758" max="11008" width="9.140625" style="35"/>
    <col min="11009" max="11009" width="10" style="35" customWidth="1"/>
    <col min="11010" max="11010" width="10.7109375" style="35" customWidth="1"/>
    <col min="11011" max="11011" width="25.7109375" style="35" customWidth="1"/>
    <col min="11012" max="11013" width="20.7109375" style="35" customWidth="1"/>
    <col min="11014" max="11264" width="9.140625" style="35"/>
    <col min="11265" max="11265" width="10" style="35" customWidth="1"/>
    <col min="11266" max="11266" width="10.7109375" style="35" customWidth="1"/>
    <col min="11267" max="11267" width="25.7109375" style="35" customWidth="1"/>
    <col min="11268" max="11269" width="20.7109375" style="35" customWidth="1"/>
    <col min="11270" max="11520" width="9.140625" style="35"/>
    <col min="11521" max="11521" width="10" style="35" customWidth="1"/>
    <col min="11522" max="11522" width="10.7109375" style="35" customWidth="1"/>
    <col min="11523" max="11523" width="25.7109375" style="35" customWidth="1"/>
    <col min="11524" max="11525" width="20.7109375" style="35" customWidth="1"/>
    <col min="11526" max="11776" width="9.140625" style="35"/>
    <col min="11777" max="11777" width="10" style="35" customWidth="1"/>
    <col min="11778" max="11778" width="10.7109375" style="35" customWidth="1"/>
    <col min="11779" max="11779" width="25.7109375" style="35" customWidth="1"/>
    <col min="11780" max="11781" width="20.7109375" style="35" customWidth="1"/>
    <col min="11782" max="12032" width="9.140625" style="35"/>
    <col min="12033" max="12033" width="10" style="35" customWidth="1"/>
    <col min="12034" max="12034" width="10.7109375" style="35" customWidth="1"/>
    <col min="12035" max="12035" width="25.7109375" style="35" customWidth="1"/>
    <col min="12036" max="12037" width="20.7109375" style="35" customWidth="1"/>
    <col min="12038" max="12288" width="9.140625" style="35"/>
    <col min="12289" max="12289" width="10" style="35" customWidth="1"/>
    <col min="12290" max="12290" width="10.7109375" style="35" customWidth="1"/>
    <col min="12291" max="12291" width="25.7109375" style="35" customWidth="1"/>
    <col min="12292" max="12293" width="20.7109375" style="35" customWidth="1"/>
    <col min="12294" max="12544" width="9.140625" style="35"/>
    <col min="12545" max="12545" width="10" style="35" customWidth="1"/>
    <col min="12546" max="12546" width="10.7109375" style="35" customWidth="1"/>
    <col min="12547" max="12547" width="25.7109375" style="35" customWidth="1"/>
    <col min="12548" max="12549" width="20.7109375" style="35" customWidth="1"/>
    <col min="12550" max="12800" width="9.140625" style="35"/>
    <col min="12801" max="12801" width="10" style="35" customWidth="1"/>
    <col min="12802" max="12802" width="10.7109375" style="35" customWidth="1"/>
    <col min="12803" max="12803" width="25.7109375" style="35" customWidth="1"/>
    <col min="12804" max="12805" width="20.7109375" style="35" customWidth="1"/>
    <col min="12806" max="13056" width="9.140625" style="35"/>
    <col min="13057" max="13057" width="10" style="35" customWidth="1"/>
    <col min="13058" max="13058" width="10.7109375" style="35" customWidth="1"/>
    <col min="13059" max="13059" width="25.7109375" style="35" customWidth="1"/>
    <col min="13060" max="13061" width="20.7109375" style="35" customWidth="1"/>
    <col min="13062" max="13312" width="9.140625" style="35"/>
    <col min="13313" max="13313" width="10" style="35" customWidth="1"/>
    <col min="13314" max="13314" width="10.7109375" style="35" customWidth="1"/>
    <col min="13315" max="13315" width="25.7109375" style="35" customWidth="1"/>
    <col min="13316" max="13317" width="20.7109375" style="35" customWidth="1"/>
    <col min="13318" max="13568" width="9.140625" style="35"/>
    <col min="13569" max="13569" width="10" style="35" customWidth="1"/>
    <col min="13570" max="13570" width="10.7109375" style="35" customWidth="1"/>
    <col min="13571" max="13571" width="25.7109375" style="35" customWidth="1"/>
    <col min="13572" max="13573" width="20.7109375" style="35" customWidth="1"/>
    <col min="13574" max="13824" width="9.140625" style="35"/>
    <col min="13825" max="13825" width="10" style="35" customWidth="1"/>
    <col min="13826" max="13826" width="10.7109375" style="35" customWidth="1"/>
    <col min="13827" max="13827" width="25.7109375" style="35" customWidth="1"/>
    <col min="13828" max="13829" width="20.7109375" style="35" customWidth="1"/>
    <col min="13830" max="14080" width="9.140625" style="35"/>
    <col min="14081" max="14081" width="10" style="35" customWidth="1"/>
    <col min="14082" max="14082" width="10.7109375" style="35" customWidth="1"/>
    <col min="14083" max="14083" width="25.7109375" style="35" customWidth="1"/>
    <col min="14084" max="14085" width="20.7109375" style="35" customWidth="1"/>
    <col min="14086" max="14336" width="9.140625" style="35"/>
    <col min="14337" max="14337" width="10" style="35" customWidth="1"/>
    <col min="14338" max="14338" width="10.7109375" style="35" customWidth="1"/>
    <col min="14339" max="14339" width="25.7109375" style="35" customWidth="1"/>
    <col min="14340" max="14341" width="20.7109375" style="35" customWidth="1"/>
    <col min="14342" max="14592" width="9.140625" style="35"/>
    <col min="14593" max="14593" width="10" style="35" customWidth="1"/>
    <col min="14594" max="14594" width="10.7109375" style="35" customWidth="1"/>
    <col min="14595" max="14595" width="25.7109375" style="35" customWidth="1"/>
    <col min="14596" max="14597" width="20.7109375" style="35" customWidth="1"/>
    <col min="14598" max="14848" width="9.140625" style="35"/>
    <col min="14849" max="14849" width="10" style="35" customWidth="1"/>
    <col min="14850" max="14850" width="10.7109375" style="35" customWidth="1"/>
    <col min="14851" max="14851" width="25.7109375" style="35" customWidth="1"/>
    <col min="14852" max="14853" width="20.7109375" style="35" customWidth="1"/>
    <col min="14854" max="15104" width="9.140625" style="35"/>
    <col min="15105" max="15105" width="10" style="35" customWidth="1"/>
    <col min="15106" max="15106" width="10.7109375" style="35" customWidth="1"/>
    <col min="15107" max="15107" width="25.7109375" style="35" customWidth="1"/>
    <col min="15108" max="15109" width="20.7109375" style="35" customWidth="1"/>
    <col min="15110" max="15360" width="9.140625" style="35"/>
    <col min="15361" max="15361" width="10" style="35" customWidth="1"/>
    <col min="15362" max="15362" width="10.7109375" style="35" customWidth="1"/>
    <col min="15363" max="15363" width="25.7109375" style="35" customWidth="1"/>
    <col min="15364" max="15365" width="20.7109375" style="35" customWidth="1"/>
    <col min="15366" max="15616" width="9.140625" style="35"/>
    <col min="15617" max="15617" width="10" style="35" customWidth="1"/>
    <col min="15618" max="15618" width="10.7109375" style="35" customWidth="1"/>
    <col min="15619" max="15619" width="25.7109375" style="35" customWidth="1"/>
    <col min="15620" max="15621" width="20.7109375" style="35" customWidth="1"/>
    <col min="15622" max="15872" width="9.140625" style="35"/>
    <col min="15873" max="15873" width="10" style="35" customWidth="1"/>
    <col min="15874" max="15874" width="10.7109375" style="35" customWidth="1"/>
    <col min="15875" max="15875" width="25.7109375" style="35" customWidth="1"/>
    <col min="15876" max="15877" width="20.7109375" style="35" customWidth="1"/>
    <col min="15878" max="16128" width="9.140625" style="35"/>
    <col min="16129" max="16129" width="10" style="35" customWidth="1"/>
    <col min="16130" max="16130" width="10.7109375" style="35" customWidth="1"/>
    <col min="16131" max="16131" width="25.7109375" style="35" customWidth="1"/>
    <col min="16132" max="16133" width="20.7109375" style="35" customWidth="1"/>
    <col min="16134" max="16384" width="9.140625" style="35"/>
  </cols>
  <sheetData>
    <row r="1" spans="1:8" ht="14.25" x14ac:dyDescent="0.25">
      <c r="A1" s="803"/>
      <c r="B1" s="803"/>
      <c r="C1" s="803"/>
      <c r="D1" s="803"/>
      <c r="E1" s="803"/>
      <c r="F1" s="803"/>
      <c r="G1" s="34"/>
      <c r="H1" s="34"/>
    </row>
    <row r="2" spans="1:8" ht="15" x14ac:dyDescent="0.25">
      <c r="A2" s="804"/>
      <c r="B2" s="804"/>
      <c r="C2" s="804"/>
      <c r="D2" s="804"/>
      <c r="E2" s="804"/>
      <c r="F2" s="804"/>
      <c r="G2" s="36"/>
      <c r="H2" s="36"/>
    </row>
    <row r="3" spans="1:8" ht="14.25" x14ac:dyDescent="0.25">
      <c r="A3" s="805"/>
      <c r="B3" s="805"/>
      <c r="C3" s="805"/>
      <c r="D3" s="805"/>
      <c r="E3" s="805"/>
      <c r="F3" s="805"/>
      <c r="G3" s="37"/>
      <c r="H3" s="37"/>
    </row>
    <row r="4" spans="1:8" ht="14.25" x14ac:dyDescent="0.25">
      <c r="A4" s="806"/>
      <c r="B4" s="806"/>
      <c r="C4" s="806"/>
      <c r="D4" s="806"/>
      <c r="E4" s="806"/>
      <c r="F4" s="806"/>
      <c r="G4" s="38"/>
      <c r="H4" s="38"/>
    </row>
    <row r="9" spans="1:8" ht="27" x14ac:dyDescent="0.25">
      <c r="A9" s="594" t="s">
        <v>71</v>
      </c>
      <c r="B9" s="594"/>
      <c r="C9" s="594"/>
      <c r="D9" s="594"/>
      <c r="E9" s="594"/>
      <c r="F9" s="594"/>
      <c r="G9" s="39"/>
      <c r="H9" s="39"/>
    </row>
    <row r="10" spans="1:8" ht="18" x14ac:dyDescent="0.25">
      <c r="A10" s="589"/>
      <c r="B10" s="589"/>
      <c r="C10" s="589"/>
      <c r="D10" s="589"/>
      <c r="E10" s="589"/>
      <c r="F10" s="40"/>
      <c r="G10" s="40"/>
      <c r="H10" s="39"/>
    </row>
    <row r="11" spans="1:8" ht="13.5" customHeight="1" x14ac:dyDescent="0.25">
      <c r="A11" s="41"/>
      <c r="B11" s="41"/>
      <c r="C11" s="41"/>
      <c r="D11" s="41"/>
      <c r="E11" s="41"/>
      <c r="F11" s="40"/>
      <c r="G11" s="40"/>
      <c r="H11" s="39"/>
    </row>
    <row r="12" spans="1:8" ht="13.5" customHeight="1" x14ac:dyDescent="0.25">
      <c r="A12" s="587" t="s">
        <v>72</v>
      </c>
      <c r="B12" s="587"/>
      <c r="C12" s="588"/>
      <c r="D12" s="588"/>
      <c r="E12" s="588"/>
      <c r="F12" s="43"/>
      <c r="G12" s="43"/>
      <c r="H12" s="39"/>
    </row>
    <row r="13" spans="1:8" ht="13.5" customHeight="1" x14ac:dyDescent="0.25">
      <c r="A13" s="587" t="s">
        <v>73</v>
      </c>
      <c r="B13" s="587"/>
      <c r="C13" s="588"/>
      <c r="D13" s="588"/>
      <c r="E13" s="588"/>
      <c r="F13" s="43"/>
      <c r="G13" s="43"/>
      <c r="H13" s="39"/>
    </row>
    <row r="14" spans="1:8" ht="13.5" customHeight="1" x14ac:dyDescent="0.25">
      <c r="A14" s="587" t="s">
        <v>74</v>
      </c>
      <c r="B14" s="587"/>
      <c r="C14" s="588"/>
      <c r="D14" s="588"/>
      <c r="E14" s="588"/>
      <c r="F14" s="43"/>
      <c r="G14" s="43"/>
      <c r="H14" s="39"/>
    </row>
    <row r="15" spans="1:8" ht="13.5" customHeight="1" x14ac:dyDescent="0.25">
      <c r="A15" s="42"/>
      <c r="B15" s="42"/>
      <c r="C15" s="44"/>
      <c r="D15" s="44"/>
      <c r="E15" s="44"/>
      <c r="F15" s="43"/>
      <c r="G15" s="43"/>
      <c r="H15" s="39"/>
    </row>
    <row r="16" spans="1:8" ht="13.5" customHeight="1" x14ac:dyDescent="0.25">
      <c r="A16" s="41"/>
      <c r="B16" s="41"/>
      <c r="C16" s="41"/>
      <c r="D16" s="41"/>
      <c r="E16" s="41"/>
      <c r="F16" s="40"/>
      <c r="G16" s="40"/>
      <c r="H16" s="39"/>
    </row>
    <row r="17" spans="1:7" ht="21.95" customHeight="1" x14ac:dyDescent="0.25">
      <c r="A17" s="45" t="s">
        <v>75</v>
      </c>
      <c r="B17" s="800" t="s">
        <v>64</v>
      </c>
      <c r="C17" s="800"/>
      <c r="D17" s="46"/>
      <c r="E17" s="800" t="s">
        <v>76</v>
      </c>
      <c r="F17" s="800"/>
    </row>
    <row r="18" spans="1:7" ht="12.75" x14ac:dyDescent="0.25">
      <c r="A18" s="47" t="s">
        <v>77</v>
      </c>
      <c r="B18" s="48" t="s">
        <v>78</v>
      </c>
      <c r="C18" s="49"/>
      <c r="D18" s="50"/>
      <c r="E18" s="51">
        <v>2446</v>
      </c>
      <c r="F18" s="52"/>
      <c r="G18" s="215">
        <f>E18*8</f>
        <v>19568</v>
      </c>
    </row>
    <row r="19" spans="1:7" ht="12.75" x14ac:dyDescent="0.25">
      <c r="A19" s="47" t="s">
        <v>79</v>
      </c>
      <c r="B19" s="48" t="s">
        <v>80</v>
      </c>
      <c r="C19" s="49"/>
      <c r="D19" s="50"/>
      <c r="E19" s="51">
        <v>1420</v>
      </c>
      <c r="F19" s="52"/>
      <c r="G19" s="215">
        <f t="shared" ref="G19:G34" si="0">E19*8</f>
        <v>11360</v>
      </c>
    </row>
    <row r="20" spans="1:7" ht="12.75" x14ac:dyDescent="0.25">
      <c r="A20" s="47" t="s">
        <v>81</v>
      </c>
      <c r="B20" s="48" t="s">
        <v>82</v>
      </c>
      <c r="C20" s="49"/>
      <c r="D20" s="50"/>
      <c r="E20" s="51">
        <v>1733</v>
      </c>
      <c r="F20" s="52"/>
      <c r="G20" s="215">
        <f t="shared" si="0"/>
        <v>13864</v>
      </c>
    </row>
    <row r="21" spans="1:7" ht="12.75" x14ac:dyDescent="0.25">
      <c r="A21" s="47" t="s">
        <v>83</v>
      </c>
      <c r="B21" s="48" t="s">
        <v>84</v>
      </c>
      <c r="C21" s="49"/>
      <c r="D21" s="50"/>
      <c r="E21" s="51">
        <v>4951</v>
      </c>
      <c r="F21" s="52"/>
      <c r="G21" s="215">
        <f t="shared" si="0"/>
        <v>39608</v>
      </c>
    </row>
    <row r="22" spans="1:7" ht="12.75" x14ac:dyDescent="0.2">
      <c r="A22" s="47" t="s">
        <v>85</v>
      </c>
      <c r="B22" s="53" t="s">
        <v>86</v>
      </c>
      <c r="C22" s="54"/>
      <c r="D22" s="54"/>
      <c r="E22" s="51">
        <v>1212</v>
      </c>
      <c r="F22" s="52"/>
      <c r="G22" s="215">
        <f t="shared" si="0"/>
        <v>9696</v>
      </c>
    </row>
    <row r="23" spans="1:7" ht="15" x14ac:dyDescent="0.2">
      <c r="A23" s="47" t="s">
        <v>87</v>
      </c>
      <c r="B23" s="55" t="s">
        <v>88</v>
      </c>
      <c r="C23" s="53"/>
      <c r="D23" s="53"/>
      <c r="E23" s="56">
        <v>470</v>
      </c>
      <c r="F23" s="52" t="s">
        <v>89</v>
      </c>
      <c r="G23" s="215">
        <f t="shared" si="0"/>
        <v>3760</v>
      </c>
    </row>
    <row r="24" spans="1:7" ht="12.75" x14ac:dyDescent="0.2">
      <c r="A24" s="47" t="s">
        <v>90</v>
      </c>
      <c r="B24" s="55" t="s">
        <v>91</v>
      </c>
      <c r="C24" s="53"/>
      <c r="D24" s="53"/>
      <c r="E24" s="51">
        <v>2450</v>
      </c>
      <c r="F24" s="52"/>
      <c r="G24" s="215">
        <f t="shared" si="0"/>
        <v>19600</v>
      </c>
    </row>
    <row r="25" spans="1:7" ht="12.75" x14ac:dyDescent="0.25">
      <c r="A25" s="47" t="s">
        <v>92</v>
      </c>
      <c r="B25" s="48" t="s">
        <v>93</v>
      </c>
      <c r="C25" s="49"/>
      <c r="D25" s="50"/>
      <c r="E25" s="51">
        <v>3938</v>
      </c>
      <c r="F25" s="52"/>
      <c r="G25" s="215">
        <f t="shared" si="0"/>
        <v>31504</v>
      </c>
    </row>
    <row r="26" spans="1:7" ht="12.75" x14ac:dyDescent="0.25">
      <c r="A26" s="47" t="s">
        <v>94</v>
      </c>
      <c r="B26" s="48" t="s">
        <v>95</v>
      </c>
      <c r="C26" s="49"/>
      <c r="D26" s="50"/>
      <c r="E26" s="51">
        <v>21.39</v>
      </c>
      <c r="F26" s="52"/>
      <c r="G26" s="215">
        <f t="shared" si="0"/>
        <v>171.12</v>
      </c>
    </row>
    <row r="27" spans="1:7" ht="15" x14ac:dyDescent="0.25">
      <c r="A27" s="47" t="s">
        <v>96</v>
      </c>
      <c r="B27" s="57" t="s">
        <v>97</v>
      </c>
      <c r="C27" s="58"/>
      <c r="D27" s="50"/>
      <c r="E27" s="56">
        <v>1583</v>
      </c>
      <c r="F27" s="52"/>
      <c r="G27" s="215">
        <f t="shared" si="0"/>
        <v>12664</v>
      </c>
    </row>
    <row r="28" spans="1:7" ht="12.75" x14ac:dyDescent="0.25">
      <c r="A28" s="47" t="s">
        <v>98</v>
      </c>
      <c r="B28" s="57" t="s">
        <v>99</v>
      </c>
      <c r="C28" s="58"/>
      <c r="D28" s="50"/>
      <c r="E28" s="51">
        <f>(21094/30)/8</f>
        <v>87.891666666666666</v>
      </c>
      <c r="F28" s="52"/>
      <c r="G28" s="215">
        <f t="shared" si="0"/>
        <v>703.13333333333333</v>
      </c>
    </row>
    <row r="29" spans="1:7" ht="12.75" x14ac:dyDescent="0.25">
      <c r="A29" s="47" t="s">
        <v>100</v>
      </c>
      <c r="B29" s="57" t="s">
        <v>101</v>
      </c>
      <c r="C29" s="58"/>
      <c r="D29" s="50"/>
      <c r="E29" s="51">
        <f>(33750/30)/8</f>
        <v>140.625</v>
      </c>
      <c r="F29" s="52"/>
      <c r="G29" s="215">
        <f t="shared" si="0"/>
        <v>1125</v>
      </c>
    </row>
    <row r="30" spans="1:7" ht="12.75" x14ac:dyDescent="0.25">
      <c r="A30" s="47" t="s">
        <v>102</v>
      </c>
      <c r="B30" s="57" t="s">
        <v>103</v>
      </c>
      <c r="C30" s="58"/>
      <c r="D30" s="50"/>
      <c r="E30" s="51">
        <f>'[15]Equipment Back up'!$D$12</f>
        <v>172</v>
      </c>
      <c r="F30" s="52"/>
      <c r="G30" s="215">
        <f t="shared" si="0"/>
        <v>1376</v>
      </c>
    </row>
    <row r="31" spans="1:7" ht="12.75" x14ac:dyDescent="0.25">
      <c r="A31" s="47" t="s">
        <v>104</v>
      </c>
      <c r="B31" s="57" t="s">
        <v>105</v>
      </c>
      <c r="C31" s="58"/>
      <c r="D31" s="50"/>
      <c r="E31" s="51">
        <v>391</v>
      </c>
      <c r="F31" s="52"/>
      <c r="G31" s="215">
        <f t="shared" si="0"/>
        <v>3128</v>
      </c>
    </row>
    <row r="32" spans="1:7" ht="15" x14ac:dyDescent="0.25">
      <c r="A32" s="47" t="s">
        <v>106</v>
      </c>
      <c r="B32" s="48" t="s">
        <v>107</v>
      </c>
      <c r="C32" s="49"/>
      <c r="D32" s="50"/>
      <c r="E32" s="56">
        <v>45.45</v>
      </c>
      <c r="F32" s="52" t="s">
        <v>89</v>
      </c>
      <c r="G32" s="215">
        <f t="shared" si="0"/>
        <v>363.6</v>
      </c>
    </row>
    <row r="33" spans="1:7" ht="12.75" x14ac:dyDescent="0.25">
      <c r="A33" s="47" t="s">
        <v>108</v>
      </c>
      <c r="B33" s="57" t="s">
        <v>109</v>
      </c>
      <c r="C33" s="58"/>
      <c r="D33" s="59"/>
      <c r="E33" s="51">
        <f>(4715/30)/8</f>
        <v>19.645833333333332</v>
      </c>
      <c r="F33" s="52"/>
      <c r="G33" s="215">
        <f t="shared" si="0"/>
        <v>157.16666666666666</v>
      </c>
    </row>
    <row r="34" spans="1:7" ht="15" x14ac:dyDescent="0.25">
      <c r="A34" s="47" t="s">
        <v>110</v>
      </c>
      <c r="B34" s="48" t="s">
        <v>111</v>
      </c>
      <c r="C34" s="49"/>
      <c r="D34" s="59"/>
      <c r="E34" s="60">
        <v>1631</v>
      </c>
      <c r="F34" s="52"/>
      <c r="G34" s="215">
        <f t="shared" si="0"/>
        <v>13048</v>
      </c>
    </row>
    <row r="35" spans="1:7" ht="12.75" x14ac:dyDescent="0.25">
      <c r="A35" s="61" t="s">
        <v>112</v>
      </c>
      <c r="B35" s="801"/>
      <c r="C35" s="802"/>
      <c r="D35" s="62"/>
      <c r="E35" s="801"/>
      <c r="F35" s="800"/>
    </row>
  </sheetData>
  <mergeCells count="16">
    <mergeCell ref="A10:E10"/>
    <mergeCell ref="A1:F1"/>
    <mergeCell ref="A2:F2"/>
    <mergeCell ref="A3:F3"/>
    <mergeCell ref="A4:F4"/>
    <mergeCell ref="A9:F9"/>
    <mergeCell ref="B17:C17"/>
    <mergeCell ref="E17:F17"/>
    <mergeCell ref="B35:C35"/>
    <mergeCell ref="E35:F35"/>
    <mergeCell ref="A12:B12"/>
    <mergeCell ref="C12:E12"/>
    <mergeCell ref="A13:B13"/>
    <mergeCell ref="C13:E13"/>
    <mergeCell ref="A14:B14"/>
    <mergeCell ref="C14:E14"/>
  </mergeCells>
  <printOptions horizontalCentered="1"/>
  <pageMargins left="0.19685039370078741" right="0.19685039370078741" top="0.94488188976377963" bottom="0.39370078740157483" header="0.31496062992125984" footer="0"/>
  <pageSetup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C543A97B139440A830D52409D5C0B4" ma:contentTypeVersion="16" ma:contentTypeDescription="Create a new document." ma:contentTypeScope="" ma:versionID="a1f4147110f5c7db731de4085e81943f">
  <xsd:schema xmlns:xsd="http://www.w3.org/2001/XMLSchema" xmlns:xs="http://www.w3.org/2001/XMLSchema" xmlns:p="http://schemas.microsoft.com/office/2006/metadata/properties" xmlns:ns2="88d2cb5b-66b9-4e47-b634-6ca24813bc1f" xmlns:ns3="4dcd1eec-69c5-4090-b7c0-f661f27f340f" targetNamespace="http://schemas.microsoft.com/office/2006/metadata/properties" ma:root="true" ma:fieldsID="191e433155119d74e1e9a008e8e2cbe7" ns2:_="" ns3:_="">
    <xsd:import namespace="88d2cb5b-66b9-4e47-b634-6ca24813bc1f"/>
    <xsd:import namespace="4dcd1eec-69c5-4090-b7c0-f661f27f34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d2cb5b-66b9-4e47-b634-6ca24813bc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88ae16c-7ba9-48a6-8659-c1e98b63ac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cd1eec-69c5-4090-b7c0-f661f27f340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37ba9423-758b-4c5b-b379-fe136419f0ab}" ma:internalName="TaxCatchAll" ma:showField="CatchAllData" ma:web="4dcd1eec-69c5-4090-b7c0-f661f27f34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418DF1-5E59-4831-99A2-8C0E70C34C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AB1362-3666-4236-9D12-B78B196AD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d2cb5b-66b9-4e47-b634-6ca24813bc1f"/>
    <ds:schemaRef ds:uri="4dcd1eec-69c5-4090-b7c0-f661f27f34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PRODUCTIVITY RATE</vt:lpstr>
      <vt:lpstr>#2 LABOR RATES</vt:lpstr>
      <vt:lpstr>#1 CMPD</vt:lpstr>
      <vt:lpstr>BLANK BOQ</vt:lpstr>
      <vt:lpstr>S-CURVE</vt:lpstr>
      <vt:lpstr>ABC</vt:lpstr>
      <vt:lpstr>EQUIP'T RENTAL RATES (ACEL)</vt:lpstr>
      <vt:lpstr>'#1 CMPD'!Print_Area</vt:lpstr>
      <vt:lpstr>'#2 LABOR RATES'!Print_Area</vt:lpstr>
      <vt:lpstr>ABC!Print_Area</vt:lpstr>
      <vt:lpstr>'EQUIP''T RENTAL RATES (ACEL)'!Print_Area</vt:lpstr>
      <vt:lpstr>'PRODUCTIVITY RATE'!Print_Area</vt:lpstr>
      <vt:lpstr>'S-CURVE'!Print_Area</vt:lpstr>
      <vt:lpstr>'#1 CMPD'!Print_Titles</vt:lpstr>
      <vt:lpstr>'PRODUCTIVITY RATE'!Print_Titles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Aldren Ermitanio</dc:creator>
  <cp:lastModifiedBy>John Myro Ganara</cp:lastModifiedBy>
  <cp:lastPrinted>2024-09-18T23:57:04Z</cp:lastPrinted>
  <dcterms:created xsi:type="dcterms:W3CDTF">2024-05-30T02:45:10Z</dcterms:created>
  <dcterms:modified xsi:type="dcterms:W3CDTF">2024-09-18T23:57:14Z</dcterms:modified>
</cp:coreProperties>
</file>